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30" windowWidth="11820" windowHeight="6165" firstSheet="8" activeTab="12"/>
  </bookViews>
  <sheets>
    <sheet name="รายรับ รายจ่าย" sheetId="81" r:id="rId1"/>
    <sheet name="งบแสดงฐานะการเงิน" sheetId="3" r:id="rId2"/>
    <sheet name="หมายเหตุ 1" sheetId="109" r:id="rId3"/>
    <sheet name="งบทรัพย์สิน" sheetId="82" r:id="rId4"/>
    <sheet name="เงินสดและเงินฝากธนาคาร" sheetId="83" r:id="rId5"/>
    <sheet name="ลูกหนี้ภาษี" sheetId="84" r:id="rId6"/>
    <sheet name="ลูกหนี้อื่น ศรษฐกิจชุมชน" sheetId="85" r:id="rId7"/>
    <sheet name="รายจ่ายค้างจ่าย" sheetId="86" r:id="rId8"/>
    <sheet name="เงินรับฝาก" sheetId="87" r:id="rId9"/>
    <sheet name="เงินสะสม" sheetId="88" r:id="rId10"/>
    <sheet name="รายละเอียดเงินสะสม" sheetId="89" r:id="rId11"/>
    <sheet name="เงินทุนสำรองเงินสะสม." sheetId="110" r:id="rId12"/>
    <sheet name="รายละเอียดทุนสำรองเงินสะสม" sheetId="91" r:id="rId13"/>
    <sheet name="แผนงานงบกลาง" sheetId="90" r:id="rId14"/>
    <sheet name="แผนงานบริหารงานทั่วไป" sheetId="93" r:id="rId15"/>
    <sheet name="แผนงานรักษาความสงบภายใน" sheetId="94" r:id="rId16"/>
    <sheet name="แผนงานการศึกษา" sheetId="95" r:id="rId17"/>
    <sheet name="แผนงานสาธารณสุข" sheetId="97" r:id="rId18"/>
    <sheet name="แผนงานสังคมสงเคราะห์" sheetId="96" r:id="rId19"/>
    <sheet name="แผนงานเคหะและชุมชน" sheetId="98" r:id="rId20"/>
    <sheet name="แผนงานสร้างความเข้มแข็งฯ" sheetId="99" r:id="rId21"/>
    <sheet name="แผนงานการศาสนาวัฒนธรรมฯ" sheetId="100" r:id="rId22"/>
    <sheet name="แผนงานอุตสาหกรรมฯ" sheetId="101" r:id="rId23"/>
    <sheet name="แผนงานการเกษตร" sheetId="102" r:id="rId24"/>
    <sheet name="รายงานจ่ายเงินรายรับแผนงานรวม" sheetId="92" r:id="rId25"/>
    <sheet name="รายงานรายจ่ายเงินสะสม" sheetId="103" r:id="rId26"/>
    <sheet name="รายงานจากทุนสำรองเงินสะสม" sheetId="104" r:id="rId27"/>
    <sheet name="งบแสดงจ่ายจากรายรับ" sheetId="105" r:id="rId28"/>
    <sheet name="Sheet1" sheetId="113" r:id="rId29"/>
    <sheet name="Sheet2" sheetId="114" r:id="rId30"/>
    <sheet name="งบแสดงจ่ายจากรายรับ เงินสะสม" sheetId="111" r:id="rId31"/>
    <sheet name="หมายเหตุ" sheetId="115" r:id="rId32"/>
    <sheet name="หมายเหตุ2" sheetId="116" r:id="rId33"/>
    <sheet name="งบแสดงจ่ายจากรายรับเงินสะสมสำรอ" sheetId="112" r:id="rId34"/>
    <sheet name="หมายเหตุ (2)" sheetId="117" r:id="rId35"/>
    <sheet name="หมายเหตุ2 (2)" sheetId="118" r:id="rId36"/>
    <sheet name="Sheet5" sheetId="107" r:id="rId37"/>
  </sheets>
  <definedNames>
    <definedName name="_xlnm.Print_Area" localSheetId="0">'รายรับ รายจ่าย'!$A$1:$S$70</definedName>
  </definedNames>
  <calcPr calcId="125725"/>
</workbook>
</file>

<file path=xl/calcChain.xml><?xml version="1.0" encoding="utf-8"?>
<calcChain xmlns="http://schemas.openxmlformats.org/spreadsheetml/2006/main">
  <c r="C53" i="118"/>
  <c r="C27"/>
  <c r="C14"/>
  <c r="D36" i="117"/>
  <c r="E31"/>
  <c r="E29"/>
  <c r="C32" i="116"/>
  <c r="C18"/>
  <c r="D36" i="115"/>
  <c r="E29"/>
  <c r="E31" s="1"/>
  <c r="C18" i="114"/>
  <c r="E29" i="113"/>
  <c r="E31" s="1"/>
  <c r="D36"/>
  <c r="C42" i="112"/>
  <c r="C42" i="111"/>
  <c r="C16"/>
  <c r="G13" i="101"/>
  <c r="G10" i="95"/>
  <c r="D18" i="84"/>
  <c r="C18"/>
  <c r="B49" i="112"/>
  <c r="C23"/>
  <c r="N49"/>
  <c r="M49"/>
  <c r="L49"/>
  <c r="K49"/>
  <c r="J49"/>
  <c r="I49"/>
  <c r="H49"/>
  <c r="G49"/>
  <c r="F49"/>
  <c r="E49"/>
  <c r="D49"/>
  <c r="C49"/>
  <c r="N29"/>
  <c r="M29"/>
  <c r="L29"/>
  <c r="K29"/>
  <c r="J29"/>
  <c r="I29"/>
  <c r="H29"/>
  <c r="G29"/>
  <c r="F29"/>
  <c r="E29"/>
  <c r="D29"/>
  <c r="B29"/>
  <c r="C28"/>
  <c r="C27"/>
  <c r="C26"/>
  <c r="C25"/>
  <c r="C24"/>
  <c r="C22"/>
  <c r="C21"/>
  <c r="C20"/>
  <c r="C19"/>
  <c r="C18"/>
  <c r="C17"/>
  <c r="C16"/>
  <c r="C15"/>
  <c r="C14"/>
  <c r="C13"/>
  <c r="C12"/>
  <c r="C11"/>
  <c r="C10"/>
  <c r="B49" i="111"/>
  <c r="C22"/>
  <c r="C14"/>
  <c r="N49"/>
  <c r="M49"/>
  <c r="L49"/>
  <c r="K49"/>
  <c r="J49"/>
  <c r="I49"/>
  <c r="H49"/>
  <c r="G49"/>
  <c r="F49"/>
  <c r="E49"/>
  <c r="D49"/>
  <c r="C49"/>
  <c r="N28"/>
  <c r="M28"/>
  <c r="L28"/>
  <c r="K28"/>
  <c r="J28"/>
  <c r="I28"/>
  <c r="H28"/>
  <c r="G28"/>
  <c r="F28"/>
  <c r="E28"/>
  <c r="D28"/>
  <c r="B28"/>
  <c r="C27"/>
  <c r="C26"/>
  <c r="C25"/>
  <c r="C24"/>
  <c r="C23"/>
  <c r="C21"/>
  <c r="C20"/>
  <c r="C19"/>
  <c r="C18"/>
  <c r="C17"/>
  <c r="C15"/>
  <c r="C13"/>
  <c r="C12"/>
  <c r="C11"/>
  <c r="C10"/>
  <c r="E47" i="105"/>
  <c r="F47"/>
  <c r="G47"/>
  <c r="H47"/>
  <c r="I47"/>
  <c r="J47"/>
  <c r="K47"/>
  <c r="L47"/>
  <c r="M47"/>
  <c r="N47"/>
  <c r="D47"/>
  <c r="B47"/>
  <c r="C43"/>
  <c r="B26"/>
  <c r="C11"/>
  <c r="C12"/>
  <c r="C13"/>
  <c r="C14"/>
  <c r="C15"/>
  <c r="C16"/>
  <c r="C17"/>
  <c r="C18"/>
  <c r="C19"/>
  <c r="C20"/>
  <c r="C21"/>
  <c r="C22"/>
  <c r="C23"/>
  <c r="C24"/>
  <c r="C25"/>
  <c r="C10"/>
  <c r="E26"/>
  <c r="F26"/>
  <c r="G26"/>
  <c r="H26"/>
  <c r="I26"/>
  <c r="J26"/>
  <c r="K26"/>
  <c r="L26"/>
  <c r="M26"/>
  <c r="N26"/>
  <c r="D26"/>
  <c r="G10" i="99"/>
  <c r="G9"/>
  <c r="G9" i="96"/>
  <c r="F7" i="90"/>
  <c r="E23" i="91"/>
  <c r="F23"/>
  <c r="G23"/>
  <c r="H23"/>
  <c r="D23"/>
  <c r="I11" i="110"/>
  <c r="I9"/>
  <c r="G52" i="86"/>
  <c r="C33" i="85"/>
  <c r="C25"/>
  <c r="D17"/>
  <c r="G29" i="3"/>
  <c r="G34"/>
  <c r="G35" s="1"/>
  <c r="G17"/>
  <c r="G14"/>
  <c r="D25" i="104"/>
  <c r="M25"/>
  <c r="N25"/>
  <c r="O25"/>
  <c r="E25"/>
  <c r="F25"/>
  <c r="G25"/>
  <c r="H25"/>
  <c r="I25"/>
  <c r="J25"/>
  <c r="K25"/>
  <c r="L25"/>
  <c r="O19"/>
  <c r="O20"/>
  <c r="O21"/>
  <c r="O22"/>
  <c r="O23"/>
  <c r="O24"/>
  <c r="O10"/>
  <c r="O11"/>
  <c r="O12"/>
  <c r="O13"/>
  <c r="O14"/>
  <c r="O15"/>
  <c r="O16"/>
  <c r="O17"/>
  <c r="O18"/>
  <c r="J24" i="103"/>
  <c r="D24"/>
  <c r="O24" s="1"/>
  <c r="E24"/>
  <c r="F24"/>
  <c r="G24"/>
  <c r="H24"/>
  <c r="I24"/>
  <c r="K24"/>
  <c r="L24"/>
  <c r="M24"/>
  <c r="N24"/>
  <c r="O15"/>
  <c r="O16"/>
  <c r="O17"/>
  <c r="O18"/>
  <c r="O19"/>
  <c r="O20"/>
  <c r="O21"/>
  <c r="O23"/>
  <c r="O10"/>
  <c r="O11"/>
  <c r="O12"/>
  <c r="O13"/>
  <c r="O14"/>
  <c r="O24" i="92"/>
  <c r="O14"/>
  <c r="O11"/>
  <c r="O12"/>
  <c r="O13"/>
  <c r="O15"/>
  <c r="O16"/>
  <c r="O17"/>
  <c r="O18"/>
  <c r="O19"/>
  <c r="O20"/>
  <c r="O21"/>
  <c r="O22"/>
  <c r="O23"/>
  <c r="O10"/>
  <c r="E27"/>
  <c r="F27"/>
  <c r="G27"/>
  <c r="H27"/>
  <c r="I27"/>
  <c r="J27"/>
  <c r="K27"/>
  <c r="L27"/>
  <c r="M27"/>
  <c r="N27"/>
  <c r="D27"/>
  <c r="E20" i="102"/>
  <c r="F20"/>
  <c r="D20"/>
  <c r="F10"/>
  <c r="F11"/>
  <c r="F12"/>
  <c r="F9"/>
  <c r="E20" i="101"/>
  <c r="F20"/>
  <c r="G20"/>
  <c r="D20"/>
  <c r="E20" i="100"/>
  <c r="F20"/>
  <c r="G20"/>
  <c r="H20"/>
  <c r="D20"/>
  <c r="H15"/>
  <c r="H9"/>
  <c r="E21" i="99"/>
  <c r="F21"/>
  <c r="G21"/>
  <c r="D21"/>
  <c r="E18" i="98"/>
  <c r="F18"/>
  <c r="G18"/>
  <c r="D18"/>
  <c r="G8"/>
  <c r="G9"/>
  <c r="G10"/>
  <c r="G11"/>
  <c r="G12"/>
  <c r="G13"/>
  <c r="G14"/>
  <c r="G15"/>
  <c r="G6"/>
  <c r="G7"/>
  <c r="G11" i="95"/>
  <c r="G12"/>
  <c r="G13"/>
  <c r="G14"/>
  <c r="G15"/>
  <c r="G16"/>
  <c r="G9"/>
  <c r="E20" i="96"/>
  <c r="F20"/>
  <c r="G20"/>
  <c r="D20"/>
  <c r="G20" i="97"/>
  <c r="H10"/>
  <c r="H11"/>
  <c r="H12"/>
  <c r="H13"/>
  <c r="H14"/>
  <c r="H15"/>
  <c r="H9"/>
  <c r="E20"/>
  <c r="F20"/>
  <c r="H20"/>
  <c r="D20"/>
  <c r="E19" i="95"/>
  <c r="F19"/>
  <c r="D19"/>
  <c r="G8"/>
  <c r="G19"/>
  <c r="G7"/>
  <c r="G6"/>
  <c r="E21" i="94"/>
  <c r="F21"/>
  <c r="G21"/>
  <c r="H21"/>
  <c r="D21"/>
  <c r="H8"/>
  <c r="H9"/>
  <c r="H10"/>
  <c r="H11"/>
  <c r="H12"/>
  <c r="H13"/>
  <c r="H14"/>
  <c r="H15"/>
  <c r="H7"/>
  <c r="H6"/>
  <c r="E19" i="93"/>
  <c r="F19"/>
  <c r="G19"/>
  <c r="H19"/>
  <c r="D19"/>
  <c r="H8"/>
  <c r="H9"/>
  <c r="H10"/>
  <c r="H11"/>
  <c r="H12"/>
  <c r="H13"/>
  <c r="H14"/>
  <c r="H15"/>
  <c r="H16"/>
  <c r="H7"/>
  <c r="H6"/>
  <c r="E15" i="90"/>
  <c r="F15"/>
  <c r="D15"/>
  <c r="F6"/>
  <c r="G22" i="89"/>
  <c r="F22"/>
  <c r="E22"/>
  <c r="D22"/>
  <c r="F47" i="81"/>
  <c r="F48"/>
  <c r="F49"/>
  <c r="F50"/>
  <c r="F51"/>
  <c r="F52"/>
  <c r="F53"/>
  <c r="F54"/>
  <c r="F55"/>
  <c r="F56"/>
  <c r="F46"/>
  <c r="C57"/>
  <c r="G11" i="88"/>
  <c r="I13"/>
  <c r="I14"/>
  <c r="I20"/>
  <c r="E25" i="87"/>
  <c r="E12"/>
  <c r="E12" i="83"/>
  <c r="D57" i="81"/>
  <c r="D59" s="1"/>
  <c r="D17"/>
  <c r="D19" s="1"/>
  <c r="C17"/>
  <c r="I14"/>
  <c r="I6"/>
  <c r="F57" l="1"/>
  <c r="C47" i="105"/>
  <c r="D60" i="81"/>
  <c r="C29" i="112"/>
  <c r="C50" s="1"/>
  <c r="C28" i="111"/>
  <c r="C50" s="1"/>
  <c r="C26" i="105"/>
  <c r="G18" i="3"/>
  <c r="O27" i="92"/>
  <c r="C48" i="105" l="1"/>
</calcChain>
</file>

<file path=xl/sharedStrings.xml><?xml version="1.0" encoding="utf-8"?>
<sst xmlns="http://schemas.openxmlformats.org/spreadsheetml/2006/main" count="1424" uniqueCount="384">
  <si>
    <t>ประมาณการ</t>
  </si>
  <si>
    <t>รายการ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</si>
  <si>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</si>
  <si>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</si>
  <si>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</si>
  <si>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</si>
  <si>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</si>
  <si>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</si>
  <si>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</si>
  <si>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งบกลาง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</si>
  <si>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</si>
  <si>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</si>
  <si>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</si>
  <si>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</si>
  <si>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เงินอุดหนุนทั่วไป</t>
  </si>
  <si>
    <t>เงินอุดหนุน</t>
  </si>
  <si>
    <t xml:space="preserve">รายจ่ายอื่น </t>
  </si>
  <si>
    <t>เงินสะสม</t>
  </si>
  <si>
    <t xml:space="preserve">ค่าครุภัณฑ์  </t>
  </si>
  <si>
    <t xml:space="preserve">ค่าที่ดินและสิ่งก่อสร้าง </t>
  </si>
  <si>
    <t>รวม</t>
  </si>
  <si>
    <t>เงินเดือน (ฝ่ายการเมือง)</t>
  </si>
  <si>
    <t>เงินเดือน (ฝ่ายประจำ)</t>
  </si>
  <si>
    <t>ลูกหนี้ภาษีบำรุงท้องที่</t>
  </si>
  <si>
    <t>ลูกหนี้เงินทุนโครงการเศรษฐกิจชุมชน</t>
  </si>
  <si>
    <t>เงินทุนสำรองเงินสะสม</t>
  </si>
  <si>
    <t>รายจ่ายค้างจ่าย</t>
  </si>
  <si>
    <t>รายรับตามงบประมาณ</t>
  </si>
  <si>
    <t>รายรับ</t>
  </si>
  <si>
    <t>สูง</t>
  </si>
  <si>
    <t>รายรับจริง</t>
  </si>
  <si>
    <t>ต่ำ</t>
  </si>
  <si>
    <t>+</t>
  </si>
  <si>
    <t>-</t>
  </si>
  <si>
    <t>รวมเงินตามประมาณการราบรับทั้งสิ้น</t>
  </si>
  <si>
    <t>องค์การบริหารส่วนตำบลบ้านใหม่  อำเภอปากพนัง  จังหวัดนครศรีธรรมราช</t>
  </si>
  <si>
    <t>งบรายรับ - รายจ่ายตามงบประมาณ ประจำปี 2559</t>
  </si>
  <si>
    <t>ตั้งแต่วันที่  1  ตุลาคม  2558  ถึงวันที่  30  กันยายน  2559</t>
  </si>
  <si>
    <t>รวมรายรับทั้งสิ้น</t>
  </si>
  <si>
    <t>รายจ่ายตามงบประมาณ</t>
  </si>
  <si>
    <t>รายจ่ายจริง</t>
  </si>
  <si>
    <t>รวมรายจ่ายตามงบประมาณการรายจ่ายทั้งสิ้น</t>
  </si>
  <si>
    <t>รายรับเงินอุดหนุนที่รัฐบาลให้โดยระบุวัตถุประสงค์</t>
  </si>
  <si>
    <t>รายจ่ายเงินอุดหนุนที่รัฐบาลให้โดยระบุวัตถุประสงค์</t>
  </si>
  <si>
    <t>รวมรายจ่ายทั้งสิ้น</t>
  </si>
  <si>
    <t>รายรับสูงกว่ารายจ่าย</t>
  </si>
  <si>
    <t>ทรัพย์สินตามงบทรัพย์สิน</t>
  </si>
  <si>
    <t>สินทรัพย์</t>
  </si>
  <si>
    <t>สินทรัพย์หมุนเวียน</t>
  </si>
  <si>
    <t>เงินสดและเงินฝากธนาคาร</t>
  </si>
  <si>
    <t xml:space="preserve">ลูกหนี้เงินสะสม </t>
  </si>
  <si>
    <t>รายได้จากรัฐบาลค้างรับ</t>
  </si>
  <si>
    <t>รวมสินทรัพย์หมุนเวียน</t>
  </si>
  <si>
    <t>สินทรัพย์ไม่หมุนเวียน</t>
  </si>
  <si>
    <t>รวมสินทรัพย์ไม่หมุนเวียน</t>
  </si>
  <si>
    <t>รวมสินทรัพย์</t>
  </si>
  <si>
    <t>งบแสดงฐานะการเงิน</t>
  </si>
  <si>
    <t>ณ  วันที่  30  กันยายน  2559</t>
  </si>
  <si>
    <t>หมายเหตุ</t>
  </si>
  <si>
    <t>ทุนทรัพย์สิน</t>
  </si>
  <si>
    <t>หนิ้สิน</t>
  </si>
  <si>
    <t>หนี้สินหมุนเวียน</t>
  </si>
  <si>
    <t>เงินรับฝาก</t>
  </si>
  <si>
    <t>เงินรับฝากรอคืนจังหวัด</t>
  </si>
  <si>
    <t>เจ้าหนี้เงินสะสม</t>
  </si>
  <si>
    <t>หนี้สินไม่หมุนเวียน</t>
  </si>
  <si>
    <t>รวมหนี้สิน</t>
  </si>
  <si>
    <t>รวมเงินสะสม</t>
  </si>
  <si>
    <t>รวมหนี้สินและเงินสะสม</t>
  </si>
  <si>
    <t>ประเภททรัพย์สิน</t>
  </si>
  <si>
    <t>ราคาทรัพย์สิน</t>
  </si>
  <si>
    <t>แหล่งที่มาของทรัพย์สินทั้งหมด</t>
  </si>
  <si>
    <t>ชื่อ</t>
  </si>
  <si>
    <t>จำนวนเงิน</t>
  </si>
  <si>
    <t>หมายเหตุประกอบงบแสดงฐานะการเงิน</t>
  </si>
  <si>
    <t>สำหรับปี สิ้นสุดวันที่  30  กันยายน  2559</t>
  </si>
  <si>
    <r>
      <rPr>
        <b/>
        <sz val="16"/>
        <rFont val="TH SarabunPSK"/>
        <family val="2"/>
      </rPr>
      <t>หมายเหตุ 3</t>
    </r>
    <r>
      <rPr>
        <sz val="16"/>
        <rFont val="TH SarabunPSK"/>
        <family val="2"/>
      </rPr>
      <t xml:space="preserve">   เงินสดและเงินฝากธนาคาร</t>
    </r>
  </si>
  <si>
    <t>เงินสด</t>
  </si>
  <si>
    <t>เงินฝากธนาคาร ธกส. ประเภทออมทรัพย์  เลขที่  01-092-2-70591-8</t>
  </si>
  <si>
    <t>เงินฝากธนาคาร ธกส. ประเภทออมทรัพย์  เลขที่  01-092-2-71705-2</t>
  </si>
  <si>
    <t>เงินฝากธนาคาร กรุงไทย ประเภทออมทรัพย์  เลขที่  802-0-13562-6</t>
  </si>
  <si>
    <t>ประเภทลูกหนี้</t>
  </si>
  <si>
    <t>ประจำปี</t>
  </si>
  <si>
    <t>จำนวนราย</t>
  </si>
  <si>
    <t>ชื่อกลุ่ม</t>
  </si>
  <si>
    <t>เลขที่สัญญา</t>
  </si>
  <si>
    <t>ที่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</si>
  <si>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</si>
  <si>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</si>
  <si>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</si>
  <si>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</si>
  <si>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</si>
  <si>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</si>
  <si>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เงินงบประมาณ</t>
  </si>
  <si>
    <t>สำหรับปี  สิ้นสุดวันที่  30  กันยายน  2559</t>
  </si>
  <si>
    <t>บริหารงานทั่วไป</t>
  </si>
  <si>
    <t>บริหารทั่วไป</t>
  </si>
  <si>
    <t>รายจ่ายเพื่อให้ได้มาซึ่งบริการ</t>
  </si>
  <si>
    <t>ค่าจ้างเหมารักษาความปลอดภัย</t>
  </si>
  <si>
    <t>ค่าจ้างเหมานักการภารโรง</t>
  </si>
  <si>
    <t>ค่าจ้างเหมาคนงานทั่วไป (ศพด.)</t>
  </si>
  <si>
    <t>ค่าจ้างเหมาเจ้าหน้าที่ประจำรถกู้ภัย</t>
  </si>
  <si>
    <t>ค่าจ้างเหมาพนักงานขับรถยนต์</t>
  </si>
  <si>
    <t>ค่าเช่าเครื่องถ่ายเอกสาร</t>
  </si>
  <si>
    <t>ค่าหนังสือพิมพ์</t>
  </si>
  <si>
    <t>ค่าจ้างเหมาเช่าพื้นที่เว็บไซด์</t>
  </si>
  <si>
    <t>รายจ่ายอื่น</t>
  </si>
  <si>
    <t>ค่าใช้จ่ายในการประเมินหน่วยงาน</t>
  </si>
  <si>
    <t>ค่าจ้างที่ปรึกษาสำรวจและประเมินความพึงพอใจ</t>
  </si>
  <si>
    <t>ในการบริการจากกลุ่มเป้าหมายของผู้รับบริการ</t>
  </si>
  <si>
    <t xml:space="preserve">จาก อบต. บ้านใหม่ </t>
  </si>
  <si>
    <t>โรงพยาบาล</t>
  </si>
  <si>
    <t>รายจ่ายเกี่ยวเนื่องฯ</t>
  </si>
  <si>
    <t>ค่าจัดทำโครงการอาหารกลางวันศูนย์เด็กฯ</t>
  </si>
  <si>
    <t>สาธารณสุข</t>
  </si>
  <si>
    <t>ค่าวัสดุอาหารเสริมนม</t>
  </si>
  <si>
    <t>ค่าอาหารเสริมนม</t>
  </si>
  <si>
    <t>บริหารงานคลัง</t>
  </si>
  <si>
    <t>ค่าจ้างเหมาจดมาตรน้ำและจัดเก็บค่าน้ำ</t>
  </si>
  <si>
    <t>เคหะและชุมชน</t>
  </si>
  <si>
    <t>เกี่ยวกับเคหะ</t>
  </si>
  <si>
    <t>และชุมชน</t>
  </si>
  <si>
    <t>ค่าวัสดุอื่น</t>
  </si>
  <si>
    <t>ค่าจ้างเหมาดูแลระบบประปา</t>
  </si>
  <si>
    <t>ข้ามคลองบางไทรนนท์ หมู่ที่ 3</t>
  </si>
  <si>
    <t>จัดซื้อวัสดุ 3 รายการ เพื่อซ่อมแซมคอสะพาน</t>
  </si>
  <si>
    <t xml:space="preserve">ข้างบ้านนางเขียด หมู่ที่ 3 </t>
  </si>
  <si>
    <t>จัดซื้อวัสดุวางท่อ จำนวน  2 จุด หมู่ที่ 8</t>
  </si>
  <si>
    <t xml:space="preserve">ค่าจ้างเหมาวางท่อระบายน้ำ จำนวน 2 จุด  </t>
  </si>
  <si>
    <t>หมู่ที่ 8</t>
  </si>
  <si>
    <t>ค่าตอบแทนผู้ปฏิบัติราชการอันเป็น</t>
  </si>
  <si>
    <t>ประโยชน์</t>
  </si>
  <si>
    <t>ค่าตอบแทนผู้ปฏิบัติราชการอันเป็นประโยชน์</t>
  </si>
  <si>
    <t>ค่าครุภัณฑ์</t>
  </si>
  <si>
    <t>ครุภัณฑ์คอมพิวเตอร์</t>
  </si>
  <si>
    <t>จัดซื้อเครื่องคอมพิวเตอร์แบบตั้งโต๊ะพร้อมจอภาพ</t>
  </si>
  <si>
    <t>จัดซื้อเครื่องพิมพ์ชนิดเลเซอร์ ขาว-ดำ</t>
  </si>
  <si>
    <t>จัดซื้อเครื่องพิมพ์แบบหมึกฉีด</t>
  </si>
  <si>
    <t>จัดซื้อเครื่องสำรองไฟฟ้า</t>
  </si>
  <si>
    <t>ภาษีหัก ณ ที่จ่าย</t>
  </si>
  <si>
    <t>เงินประกันสัญญา</t>
  </si>
  <si>
    <t>เงินทุนโครงการเศรษฐกิจชุมชน</t>
  </si>
  <si>
    <t>เงินประกันต่าง (ประกันการใช้น้ำ)</t>
  </si>
  <si>
    <t>ค่ารักษาพยาบาล</t>
  </si>
  <si>
    <t>เงินอุดหนุนระบุวัตถุประสงค์ - ค่าปรับสภาพที่อยู่อาศัยผู้พิการ</t>
  </si>
  <si>
    <t>เงินอุดหนุนระบุวัตถุประสงค์ - ค่าวัสดุศูนย์เด็กเล็กฯ</t>
  </si>
  <si>
    <t>รายรับจริงสูงกว่ารายจ่ายจริง</t>
  </si>
  <si>
    <t>(เงินทุนสำรองเงินสะสม)</t>
  </si>
  <si>
    <t>รับจริงสูงกว่ารายจ่ายจริงหลังหักเงินทุนสำรองเงินสะสม</t>
  </si>
  <si>
    <t>บวก</t>
  </si>
  <si>
    <t>หัก</t>
  </si>
  <si>
    <t>จ่ายชาดเงินสะสม</t>
  </si>
  <si>
    <t>เงินสะสม  30  กันยายน  2559</t>
  </si>
  <si>
    <t>เงินสะสม  30  กันยายน  2559   ประกอบด้วย</t>
  </si>
  <si>
    <t>เงินสะสม 1  ตุลาคม  2558</t>
  </si>
  <si>
    <t>(1,475,000.00)</t>
  </si>
  <si>
    <t>ลูกหนี้ค่าภาษีบำรุงท้องที่</t>
  </si>
  <si>
    <t>เงินสะสมที่สามารถนำไปใช้ได้</t>
  </si>
  <si>
    <r>
      <rPr>
        <b/>
        <sz val="16"/>
        <rFont val="TH SarabunPSK"/>
        <family val="2"/>
      </rPr>
      <t>หัก</t>
    </r>
    <r>
      <rPr>
        <sz val="16"/>
        <rFont val="TH SarabunPSK"/>
        <family val="2"/>
      </rPr>
      <t xml:space="preserve">  25%  ของรายรับจริงสูงกว่ารายจ่ายจริง</t>
    </r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</si>
  <si>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</si>
  <si>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</si>
  <si>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</si>
  <si>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</si>
  <si>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</si>
  <si>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องค์การบริหารส่วนตำลบ้านใหม่  อำเภอปากพนัง  จังหวัดนครศรีธรรมราช</t>
  </si>
  <si>
    <t>สำหรับปี สิ้นสุดวันที่ 30 กันยายน 2559</t>
  </si>
  <si>
    <t>งบ</t>
  </si>
  <si>
    <t>ตั้งแต่วันที่  1  ตุลาคม  2558  ถึง  30  กันยายน  2559</t>
  </si>
  <si>
    <t>งานบริหารทั่วไป</t>
  </si>
  <si>
    <t>งานวางแผนสถิติและวิชาการ</t>
  </si>
  <si>
    <t>งานบริหารงานคลัง</t>
  </si>
  <si>
    <t>งบบุคลากร</t>
  </si>
  <si>
    <t>งบดำเนินงาน</t>
  </si>
  <si>
    <t>งบลงทุน</t>
  </si>
  <si>
    <t>ค่าที่ดินและสิ่งก่อสร้าง</t>
  </si>
  <si>
    <t>งบรายจ่ายอื่น</t>
  </si>
  <si>
    <t>งบเงินอุดหนุน</t>
  </si>
  <si>
    <t>รายงานรายจ่ายในการดำเนินงานที่จ่ายจากเงินรายรับตามแผนงาน บริหารงานทั่วไป</t>
  </si>
  <si>
    <t>รายงานรายจ่ายในการดำเนินงานที่จ่ายจากเงินรายรับตามแผนงาน งบกลาง</t>
  </si>
  <si>
    <t>รายงานรายจ่ายในการดำเนินงานที่จ่ายจากเงินรายรับตามแผนงาน รักษาความสงบภายใน</t>
  </si>
  <si>
    <t>งานบริหารทั่วไปเกี่ยวกับการรักษาความสงบภายใน</t>
  </si>
  <si>
    <t>งานเทศกิจ</t>
  </si>
  <si>
    <t>งานป้องกันฝ่ายพลเรือนและระงับอัคคีภัย</t>
  </si>
  <si>
    <t>งานบริหารทั่วไปเกี่ยวกับการศึกษา</t>
  </si>
  <si>
    <t>งานระดับก่อนวัยเรียนและประถมศึกษา</t>
  </si>
  <si>
    <t>รายงานรายจ่ายในการดำเนินงานที่จ่ายจากเงินรายรับตามแผนงาน สาธารณสุข</t>
  </si>
  <si>
    <t>งานบริหารทั่วไปเกี่ยวกับสาธารณสุข</t>
  </si>
  <si>
    <t>งานโรงพยาบาล</t>
  </si>
  <si>
    <t>รายงานรายจ่ายในการดำเนินงานที่จ่ายจากเงินรายรับตามแผนงาน การศึกษา</t>
  </si>
  <si>
    <t>รายงานรายจ่ายในการดำเนินงานที่จ่ายจากเงินรายรับตามแผนงาน สังคมสงเคราะห์</t>
  </si>
  <si>
    <t>งานบริหารทั่วไปเกี่ยวกับสังคมสงเคราะห์</t>
  </si>
  <si>
    <t>งานสวัสดิการสังคมและสังคมสงเคราะห์</t>
  </si>
  <si>
    <t>รายงานรายจ่ายในการดำเนินงานที่จ่ายจากเงินรายรับตามแผนงาน เคหะและชุมชน</t>
  </si>
  <si>
    <t>งานบริหารทั่วไปเกี่ยวกับเคหะและชุมชน</t>
  </si>
  <si>
    <t>งานไฟฟ้าถนน</t>
  </si>
  <si>
    <t>รายงานรายจ่ายในการดำเนินงานที่จ่ายจากเงินรายรับตามแผนงาน สร้างความเข้มแข็งของชุมชน</t>
  </si>
  <si>
    <t>งานบริหารทั่วไปเกี่ยวกับความเข้มแข็งของชุมชน</t>
  </si>
  <si>
    <t>ส่งเสริมและสนับสนุนความเข้มแข็งของชุมชน</t>
  </si>
  <si>
    <t>รายงานรายจ่ายในการดำเนินงานที่จ่ายจากเงินรายรับตามแผนงาน การศาสนาวัฒนธรรมและนันทนาการ</t>
  </si>
  <si>
    <t>งานบริหารทั่วไปเกี่ยวกับศาสนาวัฒนธรรมและนันทนาการ</t>
  </si>
  <si>
    <t>งานการกีฬาและนันทนาการ</t>
  </si>
  <si>
    <t>งานศาสนาวัฒนธรรมท้องถิ่น</t>
  </si>
  <si>
    <t>รายงานรายจ่ายในการดำเนินงานที่จ่ายจากเงินรายรับตามแผนงาน อุตสาหกรรมและการโยธา</t>
  </si>
  <si>
    <t>งานบริหารทั่วไปเกี่ยวกับอุตสาหกรรมและการโยธา</t>
  </si>
  <si>
    <t>งานก่อสร้างโครงสร้างพื้นฐาน</t>
  </si>
  <si>
    <t>รายงานรายจ่ายในการดำเนินงานที่จ่ายจากเงินรายรับตามแผนงาน การเกษตร</t>
  </si>
  <si>
    <t>งานส่งเสริมการเกษตร</t>
  </si>
  <si>
    <t>กลุ่มทำนาข้าว หมู่ที่ 5</t>
  </si>
  <si>
    <t>1/2559</t>
  </si>
  <si>
    <t>กลุ่มพืช - ผัก  หมู่ที่ 1</t>
  </si>
  <si>
    <t>กลุ่มพืช - ผัก  หมู่ที่ 2</t>
  </si>
  <si>
    <t>กลุ่มเลี้ยงปลาน้ำจืด  หมู่ที่ 3</t>
  </si>
  <si>
    <t>กลุ่มทำนาข้าวบ้านบางคุระ หมู่ที่ 4</t>
  </si>
  <si>
    <t>กลุ่มทำนาข้าว หมู่ที่ 7</t>
  </si>
  <si>
    <t>2/2559</t>
  </si>
  <si>
    <t>กลุ่มเลี้ยงปลาน้ำจืด หมู่ที่ 8</t>
  </si>
  <si>
    <t>3/2559</t>
  </si>
  <si>
    <t>4/2559</t>
  </si>
  <si>
    <t>5/2559</t>
  </si>
  <si>
    <t>6/2559</t>
  </si>
  <si>
    <t>7/2559</t>
  </si>
  <si>
    <t>ที่ดินและสิ่งก่อสร้าง</t>
  </si>
  <si>
    <t>ก่อสร้างถนน คสล.สายสามแยกพัฒนา</t>
  </si>
  <si>
    <t>จากถนนลาดยางต่อคอนกรีตเดิม ม.4</t>
  </si>
  <si>
    <t>รายจ่ายเกี่ยงเนื่องฯ</t>
  </si>
  <si>
    <t>ค่าอาหารโครงการศึกษาดูงานวารท</t>
  </si>
  <si>
    <t>เดือนสิบ</t>
  </si>
  <si>
    <t xml:space="preserve">ก่อสร้างถนน คสล. สาย ซ. มิตรภาพ </t>
  </si>
  <si>
    <t>หมู่ที่ 1</t>
  </si>
  <si>
    <t>ปรับปรุงถนนสายบ้านนายอ้วน หมู่ที่ 5</t>
  </si>
  <si>
    <t>งบประมาณ</t>
  </si>
  <si>
    <t>เงินอุดหนุนระบุวัตถุประสงค์</t>
  </si>
  <si>
    <t>งานบริการสาธารณสุขและสาธารณสุขอื่น</t>
  </si>
  <si>
    <t>รายงานรายจ่ายในการดำเนินงานที่จ่ายจากเงินรายรับตามแผนงานรวม</t>
  </si>
  <si>
    <t>ตั้งแต่วันที่  1  ตุลาคม  2559  ถึง  30  กันยายน  2559</t>
  </si>
  <si>
    <t>รักษาความสงบภายใน</t>
  </si>
  <si>
    <t>การศึกษา</t>
  </si>
  <si>
    <t>สังคมสงเคราะห์</t>
  </si>
  <si>
    <t>สร้างความเข้มแข็งของชุมชน</t>
  </si>
  <si>
    <t>การศาสนาวัฒนธรรมและนันทนาการ</t>
  </si>
  <si>
    <t>อุตสาหกรรมและการโยธา</t>
  </si>
  <si>
    <t>การเกษตร</t>
  </si>
  <si>
    <t>รายจ่าย</t>
  </si>
  <si>
    <t>รายงานรายจ่ายในการดำเนินงานที่จ่ายจากเงินสะสม</t>
  </si>
  <si>
    <t>รายงานรายจ่ายในการดำเนินงานที่จ่ายจากเงินทุนสำรองเงินสะสม</t>
  </si>
  <si>
    <t>งบแสดงผลการดำเนินงานจ่ายจากเงินรายรับ</t>
  </si>
  <si>
    <t>รวมรายจ่าย</t>
  </si>
  <si>
    <t>หมวดภาษีอากร</t>
  </si>
  <si>
    <t>หมวดค่าธรรมเนียมค่าปรับและใบอนุญาต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</si>
  <si>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</si>
  <si>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</si>
  <si>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</si>
  <si>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</si>
  <si>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</si>
  <si>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หมวดเงินอุดหนุระบุวัตถุประสงค์/เฉพาะกิจ</t>
  </si>
  <si>
    <t>รวมรายรับ</t>
  </si>
  <si>
    <t>รายรับสูงกว่าหรือ(ต่ำกว่า) รายจ่าย</t>
  </si>
  <si>
    <t>อุดหนุนระบุวัตถุประสงค์</t>
  </si>
  <si>
    <t>ข้อมูลทั่วไป</t>
  </si>
  <si>
    <r>
      <rPr>
        <b/>
        <sz val="16"/>
        <rFont val="TH SarabunPSK"/>
        <family val="2"/>
      </rPr>
      <t>หมายเหตุ 1</t>
    </r>
    <r>
      <rPr>
        <sz val="16"/>
        <rFont val="TH SarabunPSK"/>
        <family val="2"/>
      </rPr>
      <t xml:space="preserve">  สรุปนโยบายการบัญชีที่สำคัญ</t>
    </r>
  </si>
  <si>
    <t>86  หมู่ที่ 5  ตำบลบ้านใหม่  อำเภอปากพนัง   จังหวัดนครศรีธรรมราช  80370</t>
  </si>
  <si>
    <t>พื้นที่  20.82  ตารางกิโลเมตร</t>
  </si>
  <si>
    <t>ประชากรทั้งหมด</t>
  </si>
  <si>
    <t>ชาย</t>
  </si>
  <si>
    <t>คน</t>
  </si>
  <si>
    <t>หญิง</t>
  </si>
  <si>
    <t>1.1   หลักเกณฑ์ในการจัดทำงบแสดงฐานะการเงิน</t>
  </si>
  <si>
    <t>การบันทึกบัญชีเพื่อจัดทำงบแสดงฐานะการเงินเป็นไปตามเกณฑ์เงินสดและเกณฑ์คงค้าง</t>
  </si>
  <si>
    <r>
      <rPr>
        <b/>
        <sz val="16"/>
        <rFont val="TH SarabunPSK"/>
        <family val="2"/>
      </rPr>
      <t>หมายเหตุ 5</t>
    </r>
    <r>
      <rPr>
        <sz val="16"/>
        <rFont val="TH SarabunPSK"/>
        <family val="2"/>
      </rPr>
      <t xml:space="preserve">  ลูกหนี้เงินทุนโครงการเศรษฐกิจชุมชน</t>
    </r>
  </si>
  <si>
    <t>เงินเดือนครูศูนย์เด็กเล็กฯ</t>
  </si>
  <si>
    <t>เงินสมทบประกันสังคม</t>
  </si>
  <si>
    <r>
      <rPr>
        <b/>
        <sz val="16"/>
        <rFont val="TH SarabunPSK"/>
        <family val="2"/>
      </rPr>
      <t>หมายเหตุ 7</t>
    </r>
    <r>
      <rPr>
        <sz val="16"/>
        <rFont val="TH SarabunPSK"/>
        <family val="2"/>
      </rPr>
      <t xml:space="preserve">  รายได้จากรัฐบาลค้างรับ</t>
    </r>
  </si>
  <si>
    <t>ครุภัณฑ์สำนักงาน</t>
  </si>
  <si>
    <t>จัดซื้อโต๊ะคอมพิวเตอร์</t>
  </si>
  <si>
    <r>
      <rPr>
        <b/>
        <sz val="16"/>
        <rFont val="TH SarabunPSK"/>
        <family val="2"/>
      </rPr>
      <t xml:space="preserve">หมายเหตุ 8 </t>
    </r>
    <r>
      <rPr>
        <sz val="16"/>
        <rFont val="TH SarabunPSK"/>
        <family val="2"/>
      </rPr>
      <t xml:space="preserve"> รายจ่ายค้างจ่าย</t>
    </r>
  </si>
  <si>
    <r>
      <rPr>
        <b/>
        <sz val="16"/>
        <rFont val="TH SarabunPSK"/>
        <family val="2"/>
      </rPr>
      <t>หมายเหตุ 9</t>
    </r>
    <r>
      <rPr>
        <sz val="16"/>
        <rFont val="TH SarabunPSK"/>
        <family val="2"/>
      </rPr>
      <t xml:space="preserve">  เงินรับฝาก</t>
    </r>
  </si>
  <si>
    <r>
      <rPr>
        <b/>
        <sz val="16"/>
        <rFont val="TH SarabunPSK"/>
        <family val="2"/>
      </rPr>
      <t>หมายเหตุ 10</t>
    </r>
    <r>
      <rPr>
        <sz val="16"/>
        <rFont val="TH SarabunPSK"/>
        <family val="2"/>
      </rPr>
      <t xml:space="preserve">  เงินรับฝากรอคืนจังหวัด</t>
    </r>
  </si>
  <si>
    <t>เงินทุนสำรองเงินสะสม 1  ตุลาคม  2558</t>
  </si>
  <si>
    <t>จ่ายเงินทุนสำรองเงินสะสม</t>
  </si>
  <si>
    <t>เงินทุนสำรองเงินสะสม  30  กันยายน  2559</t>
  </si>
  <si>
    <r>
      <rPr>
        <b/>
        <sz val="16"/>
        <rFont val="TH SarabunPSK"/>
        <family val="2"/>
      </rPr>
      <t>บวก</t>
    </r>
    <r>
      <rPr>
        <sz val="16"/>
        <rFont val="TH SarabunPSK"/>
        <family val="2"/>
      </rPr>
      <t xml:space="preserve">  </t>
    </r>
  </si>
  <si>
    <t>25%  ของรายรับจริงสูงกว่ารายจ่ายจริง</t>
  </si>
  <si>
    <t>ก่อสร้างถนน คสล.ซ.สุขสวัสดิ์ (ตอนที่ 5) ม.5</t>
  </si>
  <si>
    <t>ปรับปรุงถนนสายเกาะรุ้ง-ปากคลอง ม.1</t>
  </si>
  <si>
    <t>บุกเบิกถนนสายเหมืองน้ำ ซ.บางปากกว้าง ม.2</t>
  </si>
  <si>
    <t>ก่อสร้างถนน คสล. สายทางเข้าวัดป่าระกำเหนือ</t>
  </si>
  <si>
    <t>ม.3</t>
  </si>
  <si>
    <t>ก่อสร้างถนน คสล. สายสามแยกพัฒนา ม.4</t>
  </si>
  <si>
    <t>ก่อสร้างถนน คสล. สายบ้านนายเสกสันต์</t>
  </si>
  <si>
    <t>(ต่อหมู่ที่ 6) ม.5</t>
  </si>
  <si>
    <t>ปรับปรุงถนนสายเหมืองน้ำ ม. 6,7</t>
  </si>
  <si>
    <t>ปรับปรุงถนนสายเหมืองน้ำ (ตอนที่ 4) ม.7</t>
  </si>
  <si>
    <t>ก่อสร้างถนน คสล.สายพัฒนาการ ม.8</t>
  </si>
  <si>
    <t>ขยายเขตประปาหมู่บ้าน บ้านบางคุระ ม.4</t>
  </si>
  <si>
    <t>เงินเดือน(ฝ่ายประจำ)(อุดหนุน)</t>
  </si>
  <si>
    <t>ค่าใช้สอย (อุดหนุน)</t>
  </si>
  <si>
    <t>ค่าวัสดุ (อุดหนุน)</t>
  </si>
  <si>
    <t>งบกลาง (อุดหนุน)</t>
  </si>
  <si>
    <t>หมวดรายได้จากทรัพย์สิน</t>
  </si>
  <si>
    <t>ค่าใช้สอย (เงินสะสม)</t>
  </si>
  <si>
    <t>งบแสดงผลการดำเนินงานจ่ายจากเงินรายรับ เงินสะสม</t>
  </si>
  <si>
    <t>งบแสดงผลการดำเนินงานจ่ายจากเงินรายรับ เงินสะสม เงินทุนสำรองเงินสะสม</t>
  </si>
  <si>
    <t>ปรับปรุงถนนสายเหมืองน้ำพระราชดำริ</t>
  </si>
  <si>
    <t>หมู่ที่ 4</t>
  </si>
  <si>
    <t>ปรับปรุงถนนสายบ้านในไร่ หมู่ที่ 5</t>
  </si>
  <si>
    <t>ทั้งนี้ในปีงบประมาณ 2559  ได้รับอนุมัติให้จ่ายเงินสะสมที่อยู่ระหว่างดำเนินการ จำนวน   951,000.00  บาท</t>
  </si>
  <si>
    <t>ที่เกี่ยวข้อง</t>
  </si>
  <si>
    <t>ตามประกาศกระทรวงมหาดไทย เรื่อง หลักเกณฑ์และวิธิปฏิบัติการบันทึกบัญชี การจัดทำทะเบียน และ</t>
  </si>
  <si>
    <t>รายงานการเงินขององค์กรปกครองส่วนท้องถิ่น เมื่อวันที่  20  มีนาคม  พ.ศ. 2558 และหนังสือสั่งการ</t>
  </si>
  <si>
    <r>
      <t xml:space="preserve">หมายเหตุ 4  </t>
    </r>
    <r>
      <rPr>
        <sz val="16"/>
        <rFont val="TH SarabunPSK"/>
        <family val="2"/>
      </rPr>
      <t>ลูกหนี้ภาษีบำรุงท้องที่</t>
    </r>
  </si>
  <si>
    <r>
      <rPr>
        <b/>
        <sz val="16"/>
        <rFont val="TH SarabunPSK"/>
        <family val="2"/>
      </rPr>
      <t>หมายเหตุ 6</t>
    </r>
    <r>
      <rPr>
        <sz val="16"/>
        <rFont val="TH SarabunPSK"/>
        <family val="2"/>
      </rPr>
      <t xml:space="preserve">  ลูกหนี้เงินสะสม  เจ้าหนี้เงินสะสม</t>
    </r>
  </si>
  <si>
    <t>2/2558</t>
  </si>
  <si>
    <t>กลุ่มปลูกผัก หมู่ที่ 6</t>
  </si>
  <si>
    <t>เงินอุดหนุนระบุวัตถุประสงค์ - เบี้ยยังชีพผู้สูงอายุ</t>
  </si>
  <si>
    <t>เงินอุดหนุนระบุวัตถุประสงค์ - เบี้ยยังชีพผู้พิการ</t>
  </si>
  <si>
    <r>
      <rPr>
        <b/>
        <sz val="16"/>
        <rFont val="TH SarabunPSK"/>
        <family val="2"/>
      </rPr>
      <t xml:space="preserve">หมายเหตุ 11 </t>
    </r>
    <r>
      <rPr>
        <sz val="16"/>
        <rFont val="TH SarabunPSK"/>
        <family val="2"/>
      </rPr>
      <t xml:space="preserve"> เงินสะสม </t>
    </r>
  </si>
  <si>
    <r>
      <rPr>
        <b/>
        <sz val="16"/>
        <rFont val="TH SarabunPSK"/>
        <family val="2"/>
      </rPr>
      <t>รายละเอียดแนบท้ายหมายเหตุ 11</t>
    </r>
    <r>
      <rPr>
        <sz val="16"/>
        <rFont val="TH SarabunPSK"/>
        <family val="2"/>
      </rPr>
      <t xml:space="preserve">  เงินสะสม</t>
    </r>
  </si>
  <si>
    <t>และจะเบิกจ่ายในปีงบประมาณถัดไป ตามรายละเอียดแนบท้ายหมายเหตุ 11</t>
  </si>
  <si>
    <r>
      <rPr>
        <b/>
        <sz val="16"/>
        <rFont val="TH SarabunPSK"/>
        <family val="2"/>
      </rPr>
      <t xml:space="preserve">หมายเหตุ 12 </t>
    </r>
    <r>
      <rPr>
        <sz val="16"/>
        <rFont val="TH SarabunPSK"/>
        <family val="2"/>
      </rPr>
      <t xml:space="preserve"> เงินทุนสำรองเงินสะสม </t>
    </r>
  </si>
  <si>
    <r>
      <rPr>
        <b/>
        <sz val="16"/>
        <rFont val="TH SarabunPSK"/>
        <family val="2"/>
      </rPr>
      <t>รายละเอียดแนบท้ายหมายเหตุ 12</t>
    </r>
    <r>
      <rPr>
        <sz val="16"/>
        <rFont val="TH SarabunPSK"/>
        <family val="2"/>
      </rPr>
      <t xml:space="preserve">  เงินทุนสำรองเงินสะสม</t>
    </r>
  </si>
  <si>
    <t>(ลงชื่อ) ..................................................     (ลงชื่อ).....จ.ส.ต.....................................         (ลงชื่อ)..............................................</t>
  </si>
  <si>
    <t xml:space="preserve">          (นางเสาวภา    สุขเรือง)                             (มณี     บัวขาว)                                (นายชาตรี   คงไสยะ)</t>
  </si>
  <si>
    <t xml:space="preserve">           ผู้อำนวยการกองคลัง               ปลัดองค์การบริหารส่วนตำบลบ้านใหม่           นายกองค์การบริหารส่วนตำบลบ้านใหม่</t>
  </si>
  <si>
    <t>ค่าครุภัณฑ์  (หมายเหตุ1)</t>
  </si>
  <si>
    <t>ค่าที่ดินและสิ่งก่อสร้าง (หมายเหตุ 2)</t>
  </si>
  <si>
    <t>ค่าที่ดินและสิ่งก่อสร้าง(เงินสะสม) (หมายเหตุ 2)</t>
  </si>
  <si>
    <t>ค่าที่ดินและสิ่งก่อสร้าง(เงินสะสม)(หมายเหตุ2)</t>
  </si>
  <si>
    <t>หมายเหตุ 1  ครุภัณฑ์</t>
  </si>
  <si>
    <t>แผนงานบริหารงานทั่วไป</t>
  </si>
  <si>
    <t xml:space="preserve">เครื่องปรับอากาศ </t>
  </si>
  <si>
    <t>โต๊ะทำงาน</t>
  </si>
  <si>
    <t>เก้าอี้ทำงาน</t>
  </si>
  <si>
    <t>เครื่องเสียง</t>
  </si>
  <si>
    <t>ค่าครุภัณฑ์  (หมายเหตุ 1)</t>
  </si>
  <si>
    <t>เครื่องปรับอากาศ</t>
  </si>
  <si>
    <t>โต๊ะคอมพิวเตอร์</t>
  </si>
  <si>
    <t>โต๊ะทำงาน  3  ตัว</t>
  </si>
  <si>
    <t>โต๊ะทำงาน    1 ตัว</t>
  </si>
  <si>
    <t>เก้าอี้ทำงาน  1  ตัว</t>
  </si>
  <si>
    <t>เก้าอี้ทำงาน   3 ตัว</t>
  </si>
  <si>
    <t>(กันเงิน)</t>
  </si>
  <si>
    <t>ค่าบำรุงรักษาและซ่อมแซมครุภัณฑ์</t>
  </si>
  <si>
    <t>แผนงานเคหะและชุมชน</t>
  </si>
  <si>
    <t>รถจักรยานยนต์</t>
  </si>
  <si>
    <t>เครื่องคอมพิวเตอร์</t>
  </si>
  <si>
    <t>เครื่องพิมพ์ชนิดเลเซอร์</t>
  </si>
  <si>
    <t>เครื่องสำรองไฟ</t>
  </si>
  <si>
    <t>รวมทั้งสิ้น</t>
  </si>
  <si>
    <t>พัดลมติดผนัง</t>
  </si>
  <si>
    <r>
      <rPr>
        <b/>
        <sz val="14"/>
        <rFont val="Cordia New"/>
        <family val="2"/>
      </rPr>
      <t>หมายเหตุ</t>
    </r>
    <r>
      <rPr>
        <sz val="14"/>
        <rFont val="Cordia New"/>
        <family val="2"/>
      </rPr>
      <t xml:space="preserve">    ค่าบำรุงรักษาและซ่อมแซมครุภัณฑ์</t>
    </r>
  </si>
  <si>
    <t>กองคลัง</t>
  </si>
  <si>
    <t>กองช่าง</t>
  </si>
  <si>
    <t>สำนักปลัด</t>
  </si>
  <si>
    <t>หมายเหตุประกอบงบแสดงผลการดำเนินงานจ่ายจากรายรับ</t>
  </si>
  <si>
    <r>
      <rPr>
        <b/>
        <sz val="14"/>
        <rFont val="Cordia New"/>
        <family val="2"/>
      </rPr>
      <t xml:space="preserve">หมายเหตุ 1 </t>
    </r>
    <r>
      <rPr>
        <sz val="14"/>
        <rFont val="Cordia New"/>
        <family val="2"/>
      </rPr>
      <t xml:space="preserve"> ค่าครุภัณฑ์</t>
    </r>
  </si>
  <si>
    <t>ก่อสร้างถนน คสล. สายพัฒนาการ  หมู่ที่ 8</t>
  </si>
  <si>
    <t>บุกเบิกถนนสายบ้านนายณรงค์  นวลนิ่ม  หมู่ที่ 6 จด หมู่ 5</t>
  </si>
  <si>
    <t>หมู่ที่ 6</t>
  </si>
  <si>
    <t>ปรับปรุงถนนสายสาวนุ้ย (เกาะรุ้งพัฒนา 2)  หมู่ที่ 1</t>
  </si>
  <si>
    <t>ปรับปรุงถนนสายเหมืองน้ำ (ตอนที่ 3)  หมู่ที่ 7</t>
  </si>
  <si>
    <r>
      <rPr>
        <b/>
        <sz val="14"/>
        <rFont val="Cordia New"/>
        <family val="2"/>
      </rPr>
      <t>หมายเหตุ 2</t>
    </r>
    <r>
      <rPr>
        <sz val="14"/>
        <rFont val="Cordia New"/>
        <family val="2"/>
      </rPr>
      <t xml:space="preserve">  ค่าที่ดินและสิ่งก่อสร้าง</t>
    </r>
  </si>
  <si>
    <t>เครื่องพิมพ์ชนิดเลเซอร์ ขาว- ดำ</t>
  </si>
  <si>
    <t>เครื่องพิมพ์แบบหมึกฉีด</t>
  </si>
  <si>
    <t>หมายเหตุประกอบงบแสดงผลการดำเนินงานจ่ายจากรายรับและเงินสะสม</t>
  </si>
  <si>
    <r>
      <rPr>
        <b/>
        <sz val="14"/>
        <rFont val="Cordia New"/>
        <family val="2"/>
      </rPr>
      <t xml:space="preserve">หมายเหตุ 1 </t>
    </r>
    <r>
      <rPr>
        <sz val="14"/>
        <rFont val="Cordia New"/>
        <family val="2"/>
      </rPr>
      <t xml:space="preserve"> ค่าครุภัณฑ์  (จากรายรับ)</t>
    </r>
  </si>
  <si>
    <r>
      <rPr>
        <b/>
        <sz val="14"/>
        <rFont val="Cordia New"/>
        <family val="2"/>
      </rPr>
      <t>หมายเหตุ 2</t>
    </r>
    <r>
      <rPr>
        <sz val="14"/>
        <rFont val="Cordia New"/>
        <family val="2"/>
      </rPr>
      <t xml:space="preserve">  ค่าที่ดินและสิ่งก่อสร้าง  (จากรายรับ)</t>
    </r>
  </si>
  <si>
    <r>
      <rPr>
        <b/>
        <sz val="14"/>
        <rFont val="Cordia New"/>
        <family val="2"/>
      </rPr>
      <t>หมายเหตุ 2</t>
    </r>
    <r>
      <rPr>
        <sz val="14"/>
        <rFont val="Cordia New"/>
        <family val="2"/>
      </rPr>
      <t xml:space="preserve">  ค่าที่ดินและสิ่งก่อสร้าง  (จากเงินสะสม)</t>
    </r>
  </si>
  <si>
    <t>ก่อสร้างถนน คสล.สายสามแยกพัฒนาจากถนนลาดยาง</t>
  </si>
  <si>
    <t>ต่อคอนกรีตเดิม หมู่ที่ 4</t>
  </si>
  <si>
    <t>ก่อสร้างถนน คสล. สายซอยมิตรภาพ  หมู่ที่ 1</t>
  </si>
  <si>
    <t>ปรับปรุงถนนสายบ้านนายอ้วน  หมู่ที่ 5</t>
  </si>
  <si>
    <t>หมายเหตุประกอบงบแสดงผลการดำเนินงานจ่ายจากรายรับ เงินสะสมและทุนสำรองเงินสะสม</t>
  </si>
  <si>
    <r>
      <rPr>
        <b/>
        <sz val="14"/>
        <rFont val="Cordia New"/>
        <family val="2"/>
      </rPr>
      <t>หมายเหตุ 2</t>
    </r>
    <r>
      <rPr>
        <sz val="14"/>
        <rFont val="Cordia New"/>
        <family val="2"/>
      </rPr>
      <t xml:space="preserve">  ค่าที่ดินและสิ่งก่อสร้าง  (จากเงินทุนสำรองเงินสะสม)</t>
    </r>
  </si>
  <si>
    <t>ก่อสร้างถนน คสล. สายซอยสุขสวัสดิ์ (ตอนที่ 5)  หมู่ที่ 5</t>
  </si>
  <si>
    <t>ขยายเขตประปาหมู่บ้าน บ้านบางคุระ  หมู่ที่ 4</t>
  </si>
  <si>
    <t>ปรัปบรุงถนนสายเกาะรุ้ง - ปากคลอง  หมู่ที่ 1</t>
  </si>
  <si>
    <t>บุกเบิกถนนสายเหมืองน้ำ ซอยบางปากกว้าง  หมู่ที่ 2</t>
  </si>
  <si>
    <t>ก่อสร้างถนน คสล. สายทางเข้าวัดป่าระกำเหนือ  หมู่ที่ 3</t>
  </si>
  <si>
    <t>ก่อสร้างถนน คสล.สายสามแยกพัฒนา  หมู่ที่ 4</t>
  </si>
  <si>
    <t>ก่อสร้างถนน คสล. สายบ้านนายเสกสันต์ (ต่อหมู่ที่ 6)  หมู่ที่ 5</t>
  </si>
  <si>
    <t>ปรับปรุงถนนสายเหมืองน้ำ  หมู่ที่ 6,7</t>
  </si>
  <si>
    <t>ปรัปบรุงถนนสายเหมืองน้ำ (ตอนที่ 4)  หมู่ที่ 7</t>
  </si>
  <si>
    <t>ค่าที่ดินและสิ่งก่อสร้าง(เงินทุนสำรองสะสม)(หมายเหตุ2)</t>
  </si>
  <si>
    <t xml:space="preserve">ค่าใช้สอย (เงินสะสม)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</si>
</sst>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u/>
      <sz val="12"/>
      <color theme="1"/>
      <name val="TH SarabunPSK"/>
      <family val="2"/>
    </font>
    <font>
      <sz val="10"/>
      <color theme="1"/>
      <name val="TH SarabunPSK"/>
      <family val="2"/>
    </font>
    <font>
      <sz val="16"/>
      <color rgb="FFFF0000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sz val="12"/>
      <color rgb="FFFF0000"/>
      <name val="TH SarabunPSK"/>
      <family val="2"/>
    </font>
    <font>
      <sz val="10"/>
      <color rgb="FFFF0000"/>
      <name val="TH SarabunPSK"/>
      <family val="2"/>
    </font>
    <font>
      <sz val="12"/>
      <name val="TH SarabunPSK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8">
    <xf numFmtId="0" fontId="0" fillId="0" borderId="0" xfId="0"/>
    <xf numFmtId="0" fontId="3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3" fontId="3" fillId="0" borderId="1" xfId="1" applyFont="1" applyBorder="1"/>
    <xf numFmtId="0" fontId="4" fillId="0" borderId="1" xfId="0" applyFont="1" applyBorder="1" applyAlignment="1">
      <alignment vertical="center" wrapText="1"/>
    </xf>
    <xf numFmtId="0" fontId="3" fillId="0" borderId="0" xfId="0" applyFont="1" applyBorder="1"/>
    <xf numFmtId="0" fontId="3" fillId="0" borderId="3" xfId="0" applyFont="1" applyBorder="1"/>
    <xf numFmtId="43" fontId="3" fillId="0" borderId="4" xfId="1" applyFont="1" applyBorder="1"/>
    <xf numFmtId="49" fontId="4" fillId="0" borderId="4" xfId="0" applyNumberFormat="1" applyFont="1" applyBorder="1" applyAlignment="1">
      <alignment horizontal="center"/>
    </xf>
    <xf numFmtId="0" fontId="4" fillId="0" borderId="5" xfId="0" applyFont="1" applyBorder="1"/>
    <xf numFmtId="43" fontId="4" fillId="0" borderId="6" xfId="1" applyFont="1" applyBorder="1"/>
    <xf numFmtId="49" fontId="4" fillId="0" borderId="6" xfId="0" applyNumberFormat="1" applyFont="1" applyBorder="1" applyAlignment="1">
      <alignment horizontal="center"/>
    </xf>
    <xf numFmtId="43" fontId="4" fillId="0" borderId="6" xfId="1" applyFont="1" applyBorder="1" applyAlignment="1">
      <alignment horizontal="right"/>
    </xf>
    <xf numFmtId="43" fontId="4" fillId="0" borderId="4" xfId="1" applyFont="1" applyBorder="1" applyAlignment="1">
      <alignment horizontal="right"/>
    </xf>
    <xf numFmtId="0" fontId="4" fillId="0" borderId="7" xfId="0" applyFont="1" applyBorder="1"/>
    <xf numFmtId="43" fontId="4" fillId="0" borderId="2" xfId="1" applyFont="1" applyBorder="1"/>
    <xf numFmtId="49" fontId="4" fillId="0" borderId="2" xfId="0" applyNumberFormat="1" applyFont="1" applyBorder="1" applyAlignment="1">
      <alignment horizontal="center"/>
    </xf>
    <xf numFmtId="0" fontId="3" fillId="0" borderId="8" xfId="0" applyFont="1" applyBorder="1"/>
    <xf numFmtId="43" fontId="3" fillId="0" borderId="9" xfId="0" applyNumberFormat="1" applyFont="1" applyBorder="1"/>
    <xf numFmtId="43" fontId="3" fillId="0" borderId="10" xfId="0" applyNumberFormat="1" applyFont="1" applyBorder="1"/>
    <xf numFmtId="49" fontId="4" fillId="0" borderId="10" xfId="0" applyNumberFormat="1" applyFont="1" applyBorder="1" applyAlignment="1">
      <alignment horizontal="center"/>
    </xf>
    <xf numFmtId="43" fontId="3" fillId="0" borderId="10" xfId="1" applyFont="1" applyBorder="1"/>
    <xf numFmtId="49" fontId="4" fillId="0" borderId="0" xfId="0" applyNumberFormat="1" applyFont="1" applyBorder="1" applyAlignment="1">
      <alignment horizontal="center"/>
    </xf>
    <xf numFmtId="43" fontId="3" fillId="0" borderId="0" xfId="1" applyFont="1" applyBorder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43" fontId="3" fillId="0" borderId="11" xfId="0" applyNumberFormat="1" applyFont="1" applyBorder="1"/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43" fontId="3" fillId="0" borderId="0" xfId="1" applyFont="1" applyBorder="1" applyAlignment="1">
      <alignment horizontal="center"/>
    </xf>
    <xf numFmtId="0" fontId="3" fillId="0" borderId="4" xfId="0" applyFont="1" applyBorder="1"/>
    <xf numFmtId="0" fontId="4" fillId="0" borderId="12" xfId="0" applyFont="1" applyBorder="1"/>
    <xf numFmtId="43" fontId="4" fillId="0" borderId="6" xfId="1" applyNumberFormat="1" applyFont="1" applyBorder="1" applyAlignment="1">
      <alignment horizontal="center"/>
    </xf>
    <xf numFmtId="43" fontId="4" fillId="0" borderId="0" xfId="1" applyFont="1"/>
    <xf numFmtId="0" fontId="4" fillId="0" borderId="6" xfId="0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43" fontId="4" fillId="0" borderId="15" xfId="1" applyFont="1" applyBorder="1" applyAlignment="1">
      <alignment horizontal="right"/>
    </xf>
    <xf numFmtId="49" fontId="4" fillId="0" borderId="15" xfId="0" applyNumberFormat="1" applyFont="1" applyBorder="1" applyAlignment="1">
      <alignment horizontal="center"/>
    </xf>
    <xf numFmtId="43" fontId="3" fillId="0" borderId="16" xfId="1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3" fontId="4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0" xfId="0" applyFont="1" applyBorder="1"/>
    <xf numFmtId="43" fontId="3" fillId="0" borderId="16" xfId="0" applyNumberFormat="1" applyFont="1" applyBorder="1"/>
    <xf numFmtId="0" fontId="4" fillId="0" borderId="17" xfId="0" applyFont="1" applyBorder="1"/>
    <xf numFmtId="0" fontId="4" fillId="0" borderId="6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8" xfId="0" applyFont="1" applyBorder="1"/>
    <xf numFmtId="59" fontId="4" fillId="0" borderId="17" xfId="0" applyNumberFormat="1" applyFont="1" applyBorder="1" applyAlignment="1">
      <alignment horizontal="center"/>
    </xf>
    <xf numFmtId="59" fontId="4" fillId="0" borderId="6" xfId="0" applyNumberFormat="1" applyFont="1" applyBorder="1" applyAlignment="1">
      <alignment horizontal="center"/>
    </xf>
    <xf numFmtId="59" fontId="4" fillId="0" borderId="18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7" xfId="0" applyFont="1" applyBorder="1" applyAlignment="1">
      <alignment horizontal="center"/>
    </xf>
    <xf numFmtId="43" fontId="4" fillId="0" borderId="17" xfId="1" applyFont="1" applyBorder="1"/>
    <xf numFmtId="0" fontId="4" fillId="0" borderId="18" xfId="0" applyFont="1" applyBorder="1" applyAlignment="1">
      <alignment horizontal="center"/>
    </xf>
    <xf numFmtId="43" fontId="4" fillId="0" borderId="18" xfId="1" applyFont="1" applyBorder="1"/>
    <xf numFmtId="43" fontId="4" fillId="0" borderId="0" xfId="0" applyNumberFormat="1" applyFont="1"/>
    <xf numFmtId="0" fontId="4" fillId="0" borderId="15" xfId="0" applyFont="1" applyBorder="1" applyAlignment="1">
      <alignment horizontal="center"/>
    </xf>
    <xf numFmtId="0" fontId="5" fillId="0" borderId="0" xfId="0" applyFont="1"/>
    <xf numFmtId="0" fontId="4" fillId="0" borderId="19" xfId="0" quotePrefix="1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43" fontId="3" fillId="0" borderId="1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3" fontId="4" fillId="0" borderId="18" xfId="1" applyNumberFormat="1" applyFont="1" applyBorder="1" applyAlignment="1">
      <alignment horizontal="center"/>
    </xf>
    <xf numFmtId="43" fontId="3" fillId="0" borderId="11" xfId="1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3" fillId="0" borderId="11" xfId="0" applyFont="1" applyBorder="1"/>
    <xf numFmtId="43" fontId="3" fillId="0" borderId="11" xfId="1" applyFont="1" applyBorder="1"/>
    <xf numFmtId="43" fontId="4" fillId="0" borderId="17" xfId="0" applyNumberFormat="1" applyFont="1" applyBorder="1"/>
    <xf numFmtId="43" fontId="4" fillId="0" borderId="6" xfId="0" applyNumberFormat="1" applyFont="1" applyBorder="1"/>
    <xf numFmtId="43" fontId="4" fillId="0" borderId="17" xfId="1" applyFont="1" applyBorder="1" applyAlignment="1"/>
    <xf numFmtId="43" fontId="4" fillId="0" borderId="6" xfId="1" applyFont="1" applyBorder="1" applyAlignment="1"/>
    <xf numFmtId="0" fontId="7" fillId="0" borderId="0" xfId="0" applyFont="1"/>
    <xf numFmtId="0" fontId="8" fillId="0" borderId="17" xfId="0" applyFont="1" applyBorder="1"/>
    <xf numFmtId="0" fontId="7" fillId="0" borderId="17" xfId="0" applyFont="1" applyBorder="1"/>
    <xf numFmtId="0" fontId="7" fillId="0" borderId="6" xfId="0" applyFont="1" applyBorder="1"/>
    <xf numFmtId="0" fontId="7" fillId="0" borderId="18" xfId="0" applyFont="1" applyBorder="1"/>
    <xf numFmtId="0" fontId="10" fillId="0" borderId="0" xfId="0" applyFont="1"/>
    <xf numFmtId="0" fontId="11" fillId="0" borderId="17" xfId="0" applyFont="1" applyBorder="1"/>
    <xf numFmtId="0" fontId="10" fillId="0" borderId="17" xfId="0" applyFont="1" applyBorder="1"/>
    <xf numFmtId="0" fontId="10" fillId="0" borderId="6" xfId="0" applyFont="1" applyBorder="1"/>
    <xf numFmtId="43" fontId="10" fillId="0" borderId="6" xfId="1" applyFont="1" applyBorder="1"/>
    <xf numFmtId="0" fontId="10" fillId="0" borderId="18" xfId="0" applyFont="1" applyBorder="1"/>
    <xf numFmtId="43" fontId="10" fillId="0" borderId="18" xfId="1" applyFont="1" applyBorder="1"/>
    <xf numFmtId="43" fontId="9" fillId="0" borderId="11" xfId="1" applyFont="1" applyBorder="1"/>
    <xf numFmtId="0" fontId="12" fillId="0" borderId="6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3" fontId="7" fillId="0" borderId="17" xfId="1" applyFont="1" applyBorder="1"/>
    <xf numFmtId="43" fontId="7" fillId="0" borderId="6" xfId="1" applyFont="1" applyBorder="1"/>
    <xf numFmtId="43" fontId="7" fillId="0" borderId="18" xfId="1" applyFont="1" applyBorder="1"/>
    <xf numFmtId="43" fontId="6" fillId="0" borderId="11" xfId="1" applyFont="1" applyBorder="1"/>
    <xf numFmtId="0" fontId="7" fillId="0" borderId="6" xfId="0" applyFont="1" applyBorder="1" applyAlignment="1">
      <alignment horizontal="center"/>
    </xf>
    <xf numFmtId="43" fontId="4" fillId="0" borderId="0" xfId="1" applyFont="1" applyBorder="1"/>
    <xf numFmtId="43" fontId="3" fillId="0" borderId="19" xfId="1" applyFont="1" applyBorder="1"/>
    <xf numFmtId="43" fontId="3" fillId="0" borderId="0" xfId="0" applyNumberFormat="1" applyFont="1" applyBorder="1"/>
    <xf numFmtId="43" fontId="3" fillId="0" borderId="8" xfId="1" applyFont="1" applyBorder="1"/>
    <xf numFmtId="43" fontId="4" fillId="0" borderId="19" xfId="1" applyFont="1" applyBorder="1"/>
    <xf numFmtId="0" fontId="3" fillId="0" borderId="0" xfId="0" applyFont="1" applyAlignment="1"/>
    <xf numFmtId="187" fontId="4" fillId="0" borderId="0" xfId="1" applyNumberFormat="1" applyFont="1"/>
    <xf numFmtId="187" fontId="3" fillId="0" borderId="0" xfId="1" applyNumberFormat="1" applyFont="1"/>
    <xf numFmtId="0" fontId="4" fillId="0" borderId="0" xfId="0" applyFont="1" applyAlignment="1"/>
    <xf numFmtId="187" fontId="4" fillId="0" borderId="0" xfId="1" applyNumberFormat="1" applyFont="1" applyAlignment="1"/>
    <xf numFmtId="0" fontId="3" fillId="0" borderId="0" xfId="0" applyFont="1" applyBorder="1" applyAlignment="1"/>
    <xf numFmtId="17" fontId="4" fillId="0" borderId="6" xfId="0" quotePrefix="1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3" fillId="0" borderId="16" xfId="1" quotePrefix="1" applyFont="1" applyBorder="1" applyAlignment="1">
      <alignment horizontal="center"/>
    </xf>
    <xf numFmtId="0" fontId="14" fillId="0" borderId="0" xfId="0" applyFont="1"/>
    <xf numFmtId="43" fontId="15" fillId="0" borderId="17" xfId="1" applyFont="1" applyBorder="1"/>
    <xf numFmtId="43" fontId="15" fillId="0" borderId="6" xfId="1" applyFont="1" applyBorder="1"/>
    <xf numFmtId="0" fontId="13" fillId="0" borderId="0" xfId="0" applyFont="1"/>
    <xf numFmtId="0" fontId="9" fillId="0" borderId="11" xfId="0" applyFont="1" applyBorder="1" applyAlignment="1">
      <alignment horizontal="center"/>
    </xf>
    <xf numFmtId="43" fontId="10" fillId="0" borderId="11" xfId="1" applyFont="1" applyBorder="1"/>
    <xf numFmtId="0" fontId="9" fillId="0" borderId="1" xfId="0" applyFont="1" applyBorder="1" applyAlignment="1">
      <alignment horizontal="center"/>
    </xf>
    <xf numFmtId="0" fontId="10" fillId="0" borderId="20" xfId="0" applyFont="1" applyBorder="1"/>
    <xf numFmtId="0" fontId="10" fillId="0" borderId="0" xfId="0" applyFont="1" applyBorder="1"/>
    <xf numFmtId="43" fontId="10" fillId="0" borderId="0" xfId="0" applyNumberFormat="1" applyFont="1"/>
    <xf numFmtId="0" fontId="9" fillId="0" borderId="0" xfId="0" applyFont="1" applyBorder="1" applyAlignment="1">
      <alignment horizontal="center"/>
    </xf>
    <xf numFmtId="43" fontId="10" fillId="0" borderId="0" xfId="1" applyFont="1" applyBorder="1"/>
    <xf numFmtId="0" fontId="10" fillId="0" borderId="4" xfId="0" applyFont="1" applyBorder="1"/>
    <xf numFmtId="43" fontId="10" fillId="0" borderId="4" xfId="1" applyFont="1" applyBorder="1"/>
    <xf numFmtId="0" fontId="16" fillId="0" borderId="6" xfId="0" applyFont="1" applyBorder="1"/>
    <xf numFmtId="43" fontId="16" fillId="0" borderId="6" xfId="1" applyFont="1" applyBorder="1"/>
    <xf numFmtId="43" fontId="10" fillId="0" borderId="6" xfId="0" applyNumberFormat="1" applyFont="1" applyBorder="1"/>
    <xf numFmtId="43" fontId="10" fillId="0" borderId="18" xfId="0" applyNumberFormat="1" applyFont="1" applyBorder="1"/>
    <xf numFmtId="43" fontId="10" fillId="0" borderId="11" xfId="0" applyNumberFormat="1" applyFont="1" applyBorder="1"/>
    <xf numFmtId="43" fontId="9" fillId="0" borderId="11" xfId="0" applyNumberFormat="1" applyFont="1" applyBorder="1"/>
    <xf numFmtId="43" fontId="10" fillId="0" borderId="28" xfId="0" applyNumberFormat="1" applyFont="1" applyBorder="1"/>
    <xf numFmtId="43" fontId="10" fillId="0" borderId="4" xfId="0" applyNumberFormat="1" applyFont="1" applyBorder="1"/>
    <xf numFmtId="43" fontId="16" fillId="0" borderId="6" xfId="0" applyNumberFormat="1" applyFont="1" applyBorder="1"/>
    <xf numFmtId="0" fontId="17" fillId="0" borderId="6" xfId="0" applyFont="1" applyBorder="1"/>
    <xf numFmtId="43" fontId="16" fillId="0" borderId="18" xfId="0" applyNumberFormat="1" applyFont="1" applyBorder="1"/>
    <xf numFmtId="0" fontId="15" fillId="0" borderId="0" xfId="0" applyFont="1"/>
    <xf numFmtId="43" fontId="3" fillId="0" borderId="25" xfId="0" applyNumberFormat="1" applyFont="1" applyBorder="1"/>
    <xf numFmtId="0" fontId="4" fillId="0" borderId="4" xfId="0" applyFont="1" applyBorder="1" applyAlignment="1">
      <alignment horizontal="center"/>
    </xf>
    <xf numFmtId="17" fontId="15" fillId="0" borderId="1" xfId="0" quotePrefix="1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43" fontId="18" fillId="0" borderId="11" xfId="1" applyFont="1" applyBorder="1"/>
    <xf numFmtId="43" fontId="0" fillId="0" borderId="0" xfId="1" applyFont="1"/>
    <xf numFmtId="43" fontId="19" fillId="0" borderId="16" xfId="1" applyFont="1" applyBorder="1"/>
    <xf numFmtId="0" fontId="1" fillId="0" borderId="0" xfId="0" applyFont="1"/>
    <xf numFmtId="0" fontId="0" fillId="0" borderId="17" xfId="0" applyBorder="1" applyAlignment="1">
      <alignment horizontal="left"/>
    </xf>
    <xf numFmtId="0" fontId="19" fillId="0" borderId="17" xfId="0" applyFont="1" applyBorder="1" applyAlignment="1"/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43" fontId="0" fillId="0" borderId="6" xfId="1" applyFont="1" applyBorder="1"/>
    <xf numFmtId="0" fontId="1" fillId="0" borderId="6" xfId="0" applyFont="1" applyBorder="1"/>
    <xf numFmtId="0" fontId="19" fillId="0" borderId="6" xfId="0" applyFont="1" applyBorder="1"/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center"/>
    </xf>
    <xf numFmtId="0" fontId="0" fillId="0" borderId="31" xfId="0" applyBorder="1"/>
    <xf numFmtId="0" fontId="0" fillId="0" borderId="12" xfId="0" applyBorder="1"/>
    <xf numFmtId="0" fontId="0" fillId="0" borderId="32" xfId="0" applyBorder="1"/>
    <xf numFmtId="0" fontId="0" fillId="0" borderId="14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1" fillId="0" borderId="31" xfId="0" applyFont="1" applyBorder="1"/>
    <xf numFmtId="0" fontId="0" fillId="0" borderId="13" xfId="0" applyBorder="1"/>
    <xf numFmtId="43" fontId="0" fillId="0" borderId="15" xfId="1" applyFont="1" applyBorder="1"/>
    <xf numFmtId="43" fontId="0" fillId="0" borderId="2" xfId="1" applyFont="1" applyBorder="1"/>
    <xf numFmtId="43" fontId="19" fillId="0" borderId="11" xfId="1" applyFont="1" applyBorder="1"/>
    <xf numFmtId="0" fontId="19" fillId="0" borderId="33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5" xfId="0" applyFont="1" applyBorder="1"/>
    <xf numFmtId="0" fontId="19" fillId="0" borderId="13" xfId="0" applyFont="1" applyBorder="1"/>
    <xf numFmtId="0" fontId="19" fillId="0" borderId="24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43" fontId="19" fillId="0" borderId="2" xfId="1" applyFont="1" applyBorder="1"/>
    <xf numFmtId="0" fontId="9" fillId="0" borderId="0" xfId="0" applyFont="1" applyAlignment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43" fontId="19" fillId="0" borderId="0" xfId="1" applyFont="1" applyBorder="1"/>
    <xf numFmtId="0" fontId="0" fillId="0" borderId="0" xfId="0" applyBorder="1"/>
    <xf numFmtId="0" fontId="0" fillId="0" borderId="18" xfId="0" applyBorder="1"/>
    <xf numFmtId="0" fontId="19" fillId="0" borderId="9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10" xfId="0" applyFont="1" applyBorder="1"/>
    <xf numFmtId="43" fontId="19" fillId="0" borderId="10" xfId="0" applyNumberFormat="1" applyFont="1" applyBorder="1"/>
    <xf numFmtId="0" fontId="19" fillId="0" borderId="17" xfId="0" applyFont="1" applyBorder="1" applyAlignment="1">
      <alignment horizontal="center"/>
    </xf>
    <xf numFmtId="0" fontId="19" fillId="0" borderId="17" xfId="0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view="pageBreakPreview" topLeftCell="A9" zoomScaleNormal="80" zoomScaleSheetLayoutView="100" workbookViewId="0">
      <selection activeCell="E17" sqref="E17"/>
    </sheetView>
  </sheetViews>
  <sheetFormatPr defaultRowHeight="21"/>
  <cols>
    <col min="1" max="1" width="3.85546875" style="1" customWidth="1"/>
    <col min="2" max="2" width="37" style="1" customWidth="1"/>
    <col min="3" max="3" width="17.28515625" style="1" customWidth="1"/>
    <col min="4" max="4" width="17.28515625" style="47" customWidth="1"/>
    <col min="5" max="5" width="7.5703125" style="47" customWidth="1"/>
    <col min="6" max="6" width="17.28515625" style="1" customWidth="1"/>
    <col min="7" max="7" width="4.140625" style="1" customWidth="1"/>
    <col min="8" max="8" width="3.140625" style="1" customWidth="1"/>
    <col min="9" max="9" width="15.85546875" style="1" customWidth="1"/>
    <col min="10" max="16384" width="9.140625" style="1"/>
  </cols>
  <sheetData>
    <row r="1" spans="1:9" ht="22.5" customHeight="1">
      <c r="A1" s="160" t="s">
        <v>35</v>
      </c>
      <c r="B1" s="160"/>
      <c r="C1" s="160"/>
      <c r="D1" s="160"/>
      <c r="E1" s="160"/>
      <c r="F1" s="160"/>
    </row>
    <row r="2" spans="1:9" ht="22.5" customHeight="1">
      <c r="A2" s="160" t="s">
        <v>36</v>
      </c>
      <c r="B2" s="160"/>
      <c r="C2" s="160"/>
      <c r="D2" s="160"/>
      <c r="E2" s="160"/>
      <c r="F2" s="160"/>
    </row>
    <row r="3" spans="1:9" ht="22.5" customHeight="1">
      <c r="A3" s="160" t="s">
        <v>37</v>
      </c>
      <c r="B3" s="160"/>
      <c r="C3" s="160"/>
      <c r="D3" s="160"/>
      <c r="E3" s="160"/>
      <c r="F3" s="160"/>
    </row>
    <row r="4" spans="1:9" ht="9" customHeight="1">
      <c r="A4" s="160"/>
      <c r="B4" s="160"/>
      <c r="C4" s="160"/>
      <c r="D4" s="160"/>
      <c r="E4" s="160"/>
      <c r="F4" s="160"/>
      <c r="I4" s="1">
        <v>918750.11</v>
      </c>
    </row>
    <row r="5" spans="1:9" ht="22.5" customHeight="1">
      <c r="A5" s="154" t="s">
        <v>1</v>
      </c>
      <c r="B5" s="155"/>
      <c r="C5" s="152" t="s">
        <v>0</v>
      </c>
      <c r="D5" s="152" t="s">
        <v>30</v>
      </c>
      <c r="E5" s="2" t="s">
        <v>32</v>
      </c>
      <c r="F5" s="3" t="s">
        <v>29</v>
      </c>
      <c r="I5" s="1">
        <v>9621</v>
      </c>
    </row>
    <row r="6" spans="1:9" ht="22.5" customHeight="1">
      <c r="A6" s="156"/>
      <c r="B6" s="157"/>
      <c r="C6" s="153"/>
      <c r="D6" s="153"/>
      <c r="E6" s="4" t="s">
        <v>33</v>
      </c>
      <c r="F6" s="5" t="s">
        <v>31</v>
      </c>
      <c r="I6" s="1">
        <f>SUM(I4:I5)</f>
        <v>928371.11</v>
      </c>
    </row>
    <row r="7" spans="1:9" ht="22.5" customHeight="1">
      <c r="A7" s="161" t="s">
        <v>27</v>
      </c>
      <c r="B7" s="162"/>
      <c r="C7" s="6"/>
      <c r="D7" s="7"/>
      <c r="E7" s="7"/>
      <c r="F7" s="3"/>
    </row>
    <row r="8" spans="1:9" ht="22.5" customHeight="1">
      <c r="A8" s="8" t="s">
        <v>28</v>
      </c>
      <c r="B8" s="9"/>
      <c r="C8" s="10"/>
      <c r="D8" s="11"/>
      <c r="E8" s="11"/>
      <c r="F8" s="10"/>
    </row>
    <row r="9" spans="1:9" ht="22.5" customHeight="1">
      <c r="A9" s="12"/>
      <c r="B9" s="12" t="s">
        <v>2</v>
      </c>
      <c r="C9" s="13">
        <v>51000</v>
      </c>
      <c r="D9" s="13">
        <v>66662</v>
      </c>
      <c r="E9" s="14" t="s">
        <v>32</v>
      </c>
      <c r="F9" s="15">
        <v>15662</v>
      </c>
    </row>
    <row r="10" spans="1:9" ht="22.5" customHeight="1">
      <c r="A10" s="12"/>
      <c r="B10" s="12" t="s">
        <v>3</v>
      </c>
      <c r="C10" s="13">
        <v>16000</v>
      </c>
      <c r="D10" s="13">
        <v>3560</v>
      </c>
      <c r="E10" s="14" t="s">
        <v>33</v>
      </c>
      <c r="F10" s="15">
        <v>12440</v>
      </c>
    </row>
    <row r="11" spans="1:9" ht="22.5" customHeight="1">
      <c r="A11" s="12"/>
      <c r="B11" s="12" t="s">
        <v>4</v>
      </c>
      <c r="C11" s="15">
        <v>160000</v>
      </c>
      <c r="D11" s="15">
        <v>95410.28</v>
      </c>
      <c r="E11" s="14" t="s">
        <v>33</v>
      </c>
      <c r="F11" s="15">
        <v>64589.72</v>
      </c>
    </row>
    <row r="12" spans="1:9" ht="22.5" customHeight="1">
      <c r="A12" s="12"/>
      <c r="B12" s="12" t="s">
        <v>5</v>
      </c>
      <c r="C12" s="13">
        <v>200000</v>
      </c>
      <c r="D12" s="13">
        <v>134376</v>
      </c>
      <c r="E12" s="14" t="s">
        <v>33</v>
      </c>
      <c r="F12" s="15">
        <v>65624</v>
      </c>
      <c r="I12" s="1">
        <v>42000</v>
      </c>
    </row>
    <row r="13" spans="1:9" ht="22.5" customHeight="1">
      <c r="A13" s="12"/>
      <c r="B13" s="12" t="s">
        <v>6</v>
      </c>
      <c r="C13" s="15">
        <v>163000</v>
      </c>
      <c r="D13" s="15">
        <v>507249.49</v>
      </c>
      <c r="E13" s="14" t="s">
        <v>32</v>
      </c>
      <c r="F13" s="15">
        <v>344249.49</v>
      </c>
      <c r="I13" s="1">
        <v>31500</v>
      </c>
    </row>
    <row r="14" spans="1:9" ht="22.5" customHeight="1">
      <c r="A14" s="12"/>
      <c r="B14" s="12" t="s">
        <v>7</v>
      </c>
      <c r="C14" s="15">
        <v>0</v>
      </c>
      <c r="D14" s="15">
        <v>0</v>
      </c>
      <c r="E14" s="14"/>
      <c r="F14" s="15">
        <v>0</v>
      </c>
      <c r="I14" s="1">
        <f>+I12-I13</f>
        <v>10500</v>
      </c>
    </row>
    <row r="15" spans="1:9" ht="22.5" customHeight="1">
      <c r="A15" s="12"/>
      <c r="B15" s="12" t="s">
        <v>8</v>
      </c>
      <c r="C15" s="15">
        <v>13310000</v>
      </c>
      <c r="D15" s="15">
        <v>13256660.01</v>
      </c>
      <c r="E15" s="14" t="s">
        <v>33</v>
      </c>
      <c r="F15" s="15">
        <v>53339.99</v>
      </c>
    </row>
    <row r="16" spans="1:9" ht="22.5" customHeight="1">
      <c r="A16" s="17"/>
      <c r="B16" s="17" t="s">
        <v>14</v>
      </c>
      <c r="C16" s="18">
        <v>4300000</v>
      </c>
      <c r="D16" s="18">
        <v>3434641</v>
      </c>
      <c r="E16" s="19" t="s">
        <v>33</v>
      </c>
      <c r="F16" s="16">
        <v>865359</v>
      </c>
    </row>
    <row r="17" spans="1:7" ht="22.5" customHeight="1">
      <c r="A17" s="20" t="s">
        <v>34</v>
      </c>
      <c r="B17" s="20"/>
      <c r="C17" s="21">
        <f>SUM(C9:C16)</f>
        <v>18200000</v>
      </c>
      <c r="D17" s="22">
        <f>SUM(D9:D16)</f>
        <v>17498558.780000001</v>
      </c>
      <c r="E17" s="23" t="s">
        <v>33</v>
      </c>
      <c r="F17" s="24">
        <v>701441.22</v>
      </c>
    </row>
    <row r="18" spans="1:7" ht="22.5" customHeight="1">
      <c r="A18" s="8"/>
      <c r="B18" s="8" t="s">
        <v>42</v>
      </c>
      <c r="C18" s="8"/>
      <c r="D18" s="22">
        <v>8061550</v>
      </c>
      <c r="E18" s="25"/>
      <c r="F18" s="26"/>
      <c r="G18" s="8"/>
    </row>
    <row r="19" spans="1:7" ht="22.5" customHeight="1" thickBot="1">
      <c r="A19" s="27"/>
      <c r="B19" s="28" t="s">
        <v>38</v>
      </c>
      <c r="C19" s="27"/>
      <c r="D19" s="29">
        <f>SUM(D17:D18)</f>
        <v>25560108.780000001</v>
      </c>
      <c r="E19" s="25"/>
      <c r="F19" s="30"/>
      <c r="G19" s="8"/>
    </row>
    <row r="20" spans="1:7" ht="22.5" customHeight="1" thickTop="1">
      <c r="A20" s="27"/>
      <c r="B20" s="27"/>
      <c r="C20" s="27"/>
      <c r="D20" s="25"/>
      <c r="E20" s="25"/>
      <c r="F20" s="30"/>
      <c r="G20" s="8"/>
    </row>
    <row r="21" spans="1:7" ht="22.5" customHeight="1">
      <c r="A21" s="27"/>
      <c r="B21" s="27"/>
      <c r="C21" s="27"/>
      <c r="D21" s="25"/>
      <c r="E21" s="25"/>
      <c r="F21" s="30"/>
      <c r="G21" s="8"/>
    </row>
    <row r="22" spans="1:7" ht="22.5" customHeight="1">
      <c r="A22" s="27"/>
      <c r="B22" s="27"/>
      <c r="C22" s="27"/>
      <c r="D22" s="25"/>
      <c r="E22" s="25"/>
      <c r="F22" s="30"/>
      <c r="G22" s="8"/>
    </row>
    <row r="23" spans="1:7" ht="22.5" customHeight="1">
      <c r="A23" s="27"/>
      <c r="B23" s="27"/>
      <c r="C23" s="27"/>
      <c r="D23" s="25"/>
      <c r="E23" s="25"/>
      <c r="F23" s="30"/>
      <c r="G23" s="8"/>
    </row>
    <row r="24" spans="1:7" ht="22.5" customHeight="1">
      <c r="A24" s="27"/>
      <c r="B24" s="27"/>
      <c r="C24" s="27"/>
      <c r="D24" s="25"/>
      <c r="E24" s="25"/>
      <c r="F24" s="30"/>
      <c r="G24" s="8"/>
    </row>
    <row r="25" spans="1:7" ht="22.5" customHeight="1">
      <c r="A25" s="27"/>
      <c r="B25" s="27"/>
      <c r="C25" s="27"/>
      <c r="D25" s="25"/>
      <c r="E25" s="25"/>
      <c r="F25" s="30"/>
      <c r="G25" s="8"/>
    </row>
    <row r="26" spans="1:7" ht="22.5" customHeight="1">
      <c r="A26" s="27"/>
      <c r="B26" s="27"/>
      <c r="C26" s="27"/>
      <c r="D26" s="25"/>
      <c r="E26" s="25"/>
      <c r="F26" s="30"/>
      <c r="G26" s="8"/>
    </row>
    <row r="27" spans="1:7" ht="22.5" customHeight="1">
      <c r="A27" s="27"/>
      <c r="B27" s="27"/>
      <c r="C27" s="27"/>
      <c r="D27" s="25"/>
      <c r="E27" s="25"/>
      <c r="F27" s="30"/>
      <c r="G27" s="8"/>
    </row>
    <row r="28" spans="1:7" ht="22.5" customHeight="1">
      <c r="A28" s="27"/>
      <c r="B28" s="27"/>
      <c r="C28" s="27"/>
      <c r="D28" s="25"/>
      <c r="E28" s="25"/>
      <c r="F28" s="30"/>
      <c r="G28" s="8"/>
    </row>
    <row r="29" spans="1:7" ht="22.5" customHeight="1">
      <c r="A29" s="27"/>
      <c r="B29" s="27"/>
      <c r="C29" s="27"/>
      <c r="D29" s="25"/>
      <c r="E29" s="25"/>
      <c r="F29" s="31"/>
      <c r="G29" s="8"/>
    </row>
    <row r="30" spans="1:7" ht="22.5" customHeight="1">
      <c r="A30" s="27"/>
      <c r="B30" s="27"/>
      <c r="C30" s="27"/>
      <c r="D30" s="25"/>
      <c r="E30" s="25"/>
      <c r="F30" s="30"/>
      <c r="G30" s="8"/>
    </row>
    <row r="31" spans="1:7" ht="22.5" customHeight="1">
      <c r="A31" s="27"/>
      <c r="B31" s="27"/>
      <c r="C31" s="27"/>
      <c r="D31" s="25"/>
      <c r="E31" s="25"/>
      <c r="F31" s="30"/>
      <c r="G31" s="8"/>
    </row>
    <row r="32" spans="1:7" ht="22.5" customHeight="1">
      <c r="A32" s="27"/>
      <c r="B32" s="27"/>
      <c r="C32" s="27"/>
      <c r="D32" s="25"/>
      <c r="E32" s="25"/>
      <c r="F32" s="30"/>
      <c r="G32" s="8"/>
    </row>
    <row r="33" spans="1:9" ht="22.5" customHeight="1">
      <c r="A33" s="27"/>
      <c r="B33" s="27"/>
      <c r="C33" s="27"/>
      <c r="D33" s="25"/>
      <c r="E33" s="25"/>
      <c r="F33" s="30"/>
      <c r="G33" s="8"/>
    </row>
    <row r="34" spans="1:9" ht="22.5" customHeight="1">
      <c r="A34" s="27"/>
      <c r="B34" s="27"/>
      <c r="C34" s="27"/>
      <c r="D34" s="25"/>
      <c r="E34" s="25"/>
      <c r="F34" s="30"/>
      <c r="G34" s="8"/>
    </row>
    <row r="35" spans="1:9" ht="22.5" customHeight="1">
      <c r="A35" s="8"/>
      <c r="B35" s="8"/>
      <c r="C35" s="8"/>
      <c r="D35" s="25"/>
      <c r="E35" s="25"/>
      <c r="F35" s="32"/>
      <c r="G35" s="8"/>
    </row>
    <row r="36" spans="1:9" ht="22.5" customHeight="1">
      <c r="A36" s="8"/>
      <c r="B36" s="8"/>
      <c r="C36" s="8"/>
      <c r="D36" s="25"/>
      <c r="E36" s="25"/>
      <c r="F36" s="33"/>
      <c r="G36" s="8"/>
    </row>
    <row r="37" spans="1:9" ht="22.5" customHeight="1">
      <c r="A37" s="8"/>
      <c r="B37" s="8"/>
      <c r="C37" s="8"/>
      <c r="D37" s="25"/>
      <c r="E37" s="25"/>
      <c r="F37" s="33"/>
      <c r="G37" s="8"/>
    </row>
    <row r="38" spans="1:9" ht="22.5" customHeight="1">
      <c r="A38" s="8"/>
      <c r="B38" s="8"/>
      <c r="C38" s="8"/>
      <c r="D38" s="25"/>
      <c r="E38" s="25"/>
      <c r="F38" s="33"/>
      <c r="G38" s="8"/>
    </row>
    <row r="39" spans="1:9" ht="22.5" customHeight="1">
      <c r="A39" s="8"/>
      <c r="B39" s="8"/>
      <c r="C39" s="8"/>
      <c r="D39" s="25"/>
      <c r="E39" s="25"/>
      <c r="F39" s="26"/>
      <c r="G39" s="8"/>
    </row>
    <row r="40" spans="1:9" ht="22.5" customHeight="1">
      <c r="A40" s="159"/>
      <c r="B40" s="159"/>
      <c r="C40" s="28"/>
      <c r="D40" s="25"/>
      <c r="E40" s="25"/>
      <c r="F40" s="26"/>
      <c r="G40" s="8"/>
    </row>
    <row r="41" spans="1:9" ht="22.5" customHeight="1">
      <c r="A41" s="28"/>
      <c r="B41" s="28"/>
      <c r="C41" s="28"/>
      <c r="D41" s="25"/>
      <c r="E41" s="25"/>
      <c r="F41" s="26"/>
      <c r="G41" s="8"/>
    </row>
    <row r="42" spans="1:9" ht="22.5" customHeight="1">
      <c r="A42" s="28"/>
      <c r="B42" s="28"/>
      <c r="C42" s="28"/>
      <c r="D42" s="25"/>
      <c r="E42" s="25"/>
      <c r="F42" s="26"/>
    </row>
    <row r="43" spans="1:9" ht="22.5" customHeight="1">
      <c r="A43" s="154" t="s">
        <v>1</v>
      </c>
      <c r="B43" s="155"/>
      <c r="C43" s="152" t="s">
        <v>0</v>
      </c>
      <c r="D43" s="152" t="s">
        <v>40</v>
      </c>
      <c r="E43" s="2" t="s">
        <v>32</v>
      </c>
      <c r="F43" s="3" t="s">
        <v>29</v>
      </c>
    </row>
    <row r="44" spans="1:9" ht="22.5" customHeight="1">
      <c r="A44" s="156"/>
      <c r="B44" s="157"/>
      <c r="C44" s="153"/>
      <c r="D44" s="153"/>
      <c r="E44" s="4" t="s">
        <v>33</v>
      </c>
      <c r="F44" s="5" t="s">
        <v>31</v>
      </c>
    </row>
    <row r="45" spans="1:9" ht="22.5" customHeight="1">
      <c r="A45" s="8" t="s">
        <v>39</v>
      </c>
      <c r="B45" s="9"/>
      <c r="C45" s="9"/>
      <c r="D45" s="11"/>
      <c r="E45" s="11"/>
      <c r="F45" s="34"/>
    </row>
    <row r="46" spans="1:9" ht="22.5" customHeight="1">
      <c r="A46" s="12"/>
      <c r="B46" s="35" t="s">
        <v>9</v>
      </c>
      <c r="C46" s="13">
        <v>1279000</v>
      </c>
      <c r="D46" s="13">
        <v>261512</v>
      </c>
      <c r="E46" s="14" t="s">
        <v>33</v>
      </c>
      <c r="F46" s="36">
        <f>+C46-D46</f>
        <v>1017488</v>
      </c>
      <c r="I46" s="37"/>
    </row>
    <row r="47" spans="1:9" ht="22.5" customHeight="1">
      <c r="A47" s="12"/>
      <c r="B47" s="35" t="s">
        <v>21</v>
      </c>
      <c r="C47" s="13">
        <v>2229000</v>
      </c>
      <c r="D47" s="13">
        <v>2225520</v>
      </c>
      <c r="E47" s="14" t="s">
        <v>33</v>
      </c>
      <c r="F47" s="36">
        <f t="shared" ref="F47:F57" si="0">+C47-D47</f>
        <v>3480</v>
      </c>
      <c r="I47" s="37"/>
    </row>
    <row r="48" spans="1:9" ht="22.5" customHeight="1">
      <c r="A48" s="12"/>
      <c r="B48" s="35" t="s">
        <v>22</v>
      </c>
      <c r="C48" s="13">
        <v>5123000</v>
      </c>
      <c r="D48" s="13">
        <v>5112375.7699999996</v>
      </c>
      <c r="E48" s="14" t="s">
        <v>33</v>
      </c>
      <c r="F48" s="36">
        <f t="shared" si="0"/>
        <v>10624.230000000447</v>
      </c>
      <c r="I48" s="37"/>
    </row>
    <row r="49" spans="1:9" ht="22.5" customHeight="1">
      <c r="A49" s="12"/>
      <c r="B49" s="35" t="s">
        <v>10</v>
      </c>
      <c r="C49" s="13">
        <v>856000</v>
      </c>
      <c r="D49" s="13">
        <v>662180</v>
      </c>
      <c r="E49" s="14" t="s">
        <v>33</v>
      </c>
      <c r="F49" s="36">
        <f t="shared" si="0"/>
        <v>193820</v>
      </c>
      <c r="I49" s="37"/>
    </row>
    <row r="50" spans="1:9" ht="22.5" customHeight="1">
      <c r="A50" s="12"/>
      <c r="B50" s="35" t="s">
        <v>11</v>
      </c>
      <c r="C50" s="15">
        <v>3286100</v>
      </c>
      <c r="D50" s="15">
        <v>2133652.6800000002</v>
      </c>
      <c r="E50" s="14" t="s">
        <v>33</v>
      </c>
      <c r="F50" s="36">
        <f t="shared" si="0"/>
        <v>1152447.3199999998</v>
      </c>
      <c r="I50" s="37"/>
    </row>
    <row r="51" spans="1:9" ht="22.5" customHeight="1">
      <c r="A51" s="12"/>
      <c r="B51" s="35" t="s">
        <v>12</v>
      </c>
      <c r="C51" s="15">
        <v>1727700</v>
      </c>
      <c r="D51" s="15">
        <v>1558944.01</v>
      </c>
      <c r="E51" s="14" t="s">
        <v>33</v>
      </c>
      <c r="F51" s="36">
        <f t="shared" si="0"/>
        <v>168755.99</v>
      </c>
      <c r="I51" s="37"/>
    </row>
    <row r="52" spans="1:9" ht="22.5" customHeight="1">
      <c r="A52" s="12"/>
      <c r="B52" s="35" t="s">
        <v>13</v>
      </c>
      <c r="C52" s="13">
        <v>307200</v>
      </c>
      <c r="D52" s="13">
        <v>262698.32</v>
      </c>
      <c r="E52" s="14" t="s">
        <v>33</v>
      </c>
      <c r="F52" s="36">
        <f t="shared" si="0"/>
        <v>44501.679999999993</v>
      </c>
      <c r="I52" s="37"/>
    </row>
    <row r="53" spans="1:9" ht="22.5" customHeight="1">
      <c r="A53" s="12"/>
      <c r="B53" s="35" t="s">
        <v>18</v>
      </c>
      <c r="C53" s="15">
        <v>615000</v>
      </c>
      <c r="D53" s="15">
        <v>404920</v>
      </c>
      <c r="E53" s="38" t="s">
        <v>33</v>
      </c>
      <c r="F53" s="36">
        <f t="shared" si="0"/>
        <v>210080</v>
      </c>
      <c r="I53" s="37"/>
    </row>
    <row r="54" spans="1:9" ht="22.5" customHeight="1">
      <c r="A54" s="12"/>
      <c r="B54" s="35" t="s">
        <v>19</v>
      </c>
      <c r="C54" s="39">
        <v>2200000</v>
      </c>
      <c r="D54" s="39">
        <v>1617000</v>
      </c>
      <c r="E54" s="14" t="s">
        <v>33</v>
      </c>
      <c r="F54" s="36">
        <f t="shared" si="0"/>
        <v>583000</v>
      </c>
      <c r="I54" s="37"/>
    </row>
    <row r="55" spans="1:9" ht="22.5" customHeight="1">
      <c r="A55" s="12"/>
      <c r="B55" s="35" t="s">
        <v>16</v>
      </c>
      <c r="C55" s="15">
        <v>55000</v>
      </c>
      <c r="D55" s="15">
        <v>25000</v>
      </c>
      <c r="E55" s="14" t="s">
        <v>33</v>
      </c>
      <c r="F55" s="36">
        <f t="shared" si="0"/>
        <v>30000</v>
      </c>
      <c r="I55" s="37"/>
    </row>
    <row r="56" spans="1:9" ht="22.5" customHeight="1">
      <c r="A56" s="40"/>
      <c r="B56" s="41" t="s">
        <v>15</v>
      </c>
      <c r="C56" s="42">
        <v>522000</v>
      </c>
      <c r="D56" s="42">
        <v>490000</v>
      </c>
      <c r="E56" s="43" t="s">
        <v>33</v>
      </c>
      <c r="F56" s="73">
        <f t="shared" si="0"/>
        <v>32000</v>
      </c>
      <c r="I56" s="37"/>
    </row>
    <row r="57" spans="1:9" ht="22.5" customHeight="1" thickBot="1">
      <c r="A57" s="20" t="s">
        <v>41</v>
      </c>
      <c r="B57" s="20"/>
      <c r="C57" s="146">
        <f>SUM(C46:C56)</f>
        <v>18200000</v>
      </c>
      <c r="D57" s="71">
        <f>SUM(D46:D56)</f>
        <v>14753802.779999999</v>
      </c>
      <c r="E57" s="72" t="s">
        <v>33</v>
      </c>
      <c r="F57" s="74">
        <f t="shared" si="0"/>
        <v>3446197.2200000007</v>
      </c>
      <c r="I57" s="26"/>
    </row>
    <row r="58" spans="1:9" ht="22.5" customHeight="1" thickTop="1">
      <c r="A58" s="45"/>
      <c r="B58" s="8" t="s">
        <v>43</v>
      </c>
      <c r="C58" s="45"/>
      <c r="D58" s="48">
        <v>8061550</v>
      </c>
      <c r="E58" s="45"/>
      <c r="F58" s="45"/>
      <c r="I58" s="8"/>
    </row>
    <row r="59" spans="1:9" ht="22.5" customHeight="1">
      <c r="A59" s="45"/>
      <c r="B59" s="28" t="s">
        <v>44</v>
      </c>
      <c r="C59" s="45"/>
      <c r="D59" s="48">
        <f>SUM(D57:D58)</f>
        <v>22815352.780000001</v>
      </c>
      <c r="E59" s="45"/>
      <c r="F59" s="45"/>
    </row>
    <row r="60" spans="1:9" ht="22.5" customHeight="1">
      <c r="A60" s="45"/>
      <c r="B60" s="46" t="s">
        <v>45</v>
      </c>
      <c r="C60" s="45"/>
      <c r="D60" s="48">
        <f>+D19-D59</f>
        <v>2744756</v>
      </c>
      <c r="E60" s="45"/>
      <c r="F60" s="45"/>
    </row>
    <row r="61" spans="1:9" ht="22.5" customHeight="1">
      <c r="A61" s="45"/>
      <c r="B61" s="45"/>
      <c r="C61" s="45"/>
      <c r="D61" s="45"/>
      <c r="E61" s="45"/>
      <c r="F61" s="45"/>
    </row>
    <row r="62" spans="1:9" ht="22.5" customHeight="1">
      <c r="A62" s="45"/>
      <c r="B62" s="45"/>
      <c r="C62" s="45"/>
      <c r="D62" s="45"/>
      <c r="E62" s="45"/>
      <c r="F62" s="45"/>
    </row>
    <row r="63" spans="1:9" ht="22.5" customHeight="1">
      <c r="A63" s="151" t="s">
        <v>320</v>
      </c>
      <c r="B63" s="45"/>
      <c r="C63" s="45"/>
      <c r="D63" s="45"/>
      <c r="E63" s="45"/>
      <c r="F63" s="45"/>
    </row>
    <row r="64" spans="1:9" ht="22.5" customHeight="1">
      <c r="A64" s="151" t="s">
        <v>321</v>
      </c>
      <c r="B64" s="45"/>
      <c r="C64" s="45"/>
      <c r="D64" s="45"/>
      <c r="E64" s="45"/>
      <c r="F64" s="45"/>
    </row>
    <row r="65" spans="1:6" ht="22.5" customHeight="1">
      <c r="A65" s="151" t="s">
        <v>322</v>
      </c>
      <c r="B65" s="45"/>
      <c r="C65" s="45"/>
      <c r="D65" s="45"/>
      <c r="E65" s="45"/>
      <c r="F65" s="45"/>
    </row>
    <row r="66" spans="1:6" ht="22.5" customHeight="1">
      <c r="A66" s="45"/>
      <c r="B66" s="45"/>
      <c r="C66" s="45"/>
      <c r="D66" s="45"/>
      <c r="E66" s="45"/>
      <c r="F66" s="45"/>
    </row>
    <row r="67" spans="1:6" ht="22.5" customHeight="1">
      <c r="A67" s="158"/>
      <c r="B67" s="158"/>
      <c r="C67" s="158"/>
      <c r="D67" s="158"/>
      <c r="E67" s="158"/>
      <c r="F67" s="158"/>
    </row>
    <row r="68" spans="1:6" ht="22.5" customHeight="1">
      <c r="A68" s="158"/>
      <c r="B68" s="158"/>
      <c r="C68" s="158"/>
      <c r="D68" s="158"/>
      <c r="E68" s="158"/>
      <c r="F68" s="158"/>
    </row>
    <row r="69" spans="1:6" ht="22.5" customHeight="1">
      <c r="A69" s="45"/>
      <c r="B69" s="45"/>
      <c r="C69" s="45"/>
      <c r="D69" s="45"/>
      <c r="E69" s="45"/>
      <c r="F69" s="45"/>
    </row>
    <row r="70" spans="1:6" ht="22.5" customHeight="1">
      <c r="A70" s="45"/>
      <c r="B70" s="45"/>
      <c r="C70" s="45"/>
      <c r="D70" s="45"/>
      <c r="E70" s="45"/>
      <c r="F70" s="45"/>
    </row>
    <row r="71" spans="1:6" ht="21" customHeight="1">
      <c r="A71" s="45"/>
      <c r="B71" s="45"/>
      <c r="C71" s="45"/>
      <c r="D71" s="45"/>
      <c r="E71" s="45"/>
      <c r="F71" s="45"/>
    </row>
  </sheetData>
  <mergeCells count="14">
    <mergeCell ref="A1:F1"/>
    <mergeCell ref="A2:F2"/>
    <mergeCell ref="A4:F4"/>
    <mergeCell ref="A7:B7"/>
    <mergeCell ref="A3:F3"/>
    <mergeCell ref="C5:C6"/>
    <mergeCell ref="D5:D6"/>
    <mergeCell ref="C43:C44"/>
    <mergeCell ref="D43:D44"/>
    <mergeCell ref="A5:B6"/>
    <mergeCell ref="A43:B44"/>
    <mergeCell ref="A68:F68"/>
    <mergeCell ref="A67:F67"/>
    <mergeCell ref="A40:B40"/>
  </mergeCells>
  <pageMargins left="1.0236220472440944" right="0.43307086614173229" top="0.98425196850393704" bottom="0" header="0.23622047244094491" footer="3.937007874015748E-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0"/>
  <dimension ref="A1:G36"/>
  <sheetViews>
    <sheetView topLeftCell="A22" workbookViewId="0">
      <selection activeCell="I19" sqref="I19"/>
    </sheetView>
  </sheetViews>
  <sheetFormatPr defaultRowHeight="21"/>
  <cols>
    <col min="1" max="1" width="4.5703125" style="50" customWidth="1"/>
    <col min="2" max="2" width="3.28515625" style="50" customWidth="1"/>
    <col min="3" max="3" width="9.140625" style="50"/>
    <col min="4" max="4" width="23.85546875" style="50" customWidth="1"/>
    <col min="5" max="5" width="12.28515625" style="50" customWidth="1"/>
    <col min="6" max="6" width="2.7109375" style="50" customWidth="1"/>
    <col min="7" max="7" width="16.8554687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56</v>
      </c>
      <c r="B2" s="160"/>
      <c r="C2" s="160"/>
      <c r="D2" s="160"/>
      <c r="E2" s="160"/>
      <c r="F2" s="160"/>
      <c r="G2" s="160"/>
    </row>
    <row r="3" spans="1:7">
      <c r="A3" s="160" t="s">
        <v>57</v>
      </c>
      <c r="B3" s="160"/>
      <c r="C3" s="160"/>
      <c r="D3" s="160"/>
      <c r="E3" s="160"/>
      <c r="F3" s="160"/>
      <c r="G3" s="160"/>
    </row>
    <row r="4" spans="1:7" ht="4.5" customHeight="1">
      <c r="A4" s="49"/>
      <c r="B4" s="49"/>
      <c r="C4" s="49"/>
      <c r="D4" s="49"/>
      <c r="E4" s="49"/>
      <c r="F4" s="49"/>
      <c r="G4" s="49"/>
    </row>
    <row r="5" spans="1:7">
      <c r="E5" s="96" t="s">
        <v>58</v>
      </c>
    </row>
    <row r="6" spans="1:7" ht="21.75" thickBot="1">
      <c r="A6" s="1" t="s">
        <v>46</v>
      </c>
      <c r="E6" s="46">
        <v>2</v>
      </c>
      <c r="G6" s="44">
        <v>5932868</v>
      </c>
    </row>
    <row r="7" spans="1:7" ht="21.75" thickTop="1">
      <c r="A7" s="1" t="s">
        <v>47</v>
      </c>
      <c r="E7" s="46"/>
    </row>
    <row r="8" spans="1:7">
      <c r="A8" s="27"/>
      <c r="B8" s="8" t="s">
        <v>48</v>
      </c>
      <c r="C8" s="27"/>
      <c r="D8" s="27"/>
      <c r="E8" s="27"/>
      <c r="F8" s="27"/>
      <c r="G8" s="27"/>
    </row>
    <row r="9" spans="1:7">
      <c r="A9" s="27"/>
      <c r="B9" s="27"/>
      <c r="C9" s="27" t="s">
        <v>49</v>
      </c>
      <c r="D9" s="27"/>
      <c r="E9" s="116">
        <v>3</v>
      </c>
      <c r="F9" s="27"/>
      <c r="G9" s="103">
        <v>12781947.93</v>
      </c>
    </row>
    <row r="10" spans="1:7">
      <c r="A10" s="27"/>
      <c r="B10" s="27"/>
      <c r="C10" s="27" t="s">
        <v>23</v>
      </c>
      <c r="D10" s="27"/>
      <c r="E10" s="116">
        <v>4</v>
      </c>
      <c r="F10" s="27"/>
      <c r="G10" s="103">
        <v>8741.1</v>
      </c>
    </row>
    <row r="11" spans="1:7">
      <c r="A11" s="27"/>
      <c r="B11" s="27"/>
      <c r="C11" s="27" t="s">
        <v>24</v>
      </c>
      <c r="D11" s="27"/>
      <c r="E11" s="116">
        <v>5</v>
      </c>
      <c r="F11" s="27"/>
      <c r="G11" s="103">
        <v>780000</v>
      </c>
    </row>
    <row r="12" spans="1:7">
      <c r="A12" s="27"/>
      <c r="B12" s="27"/>
      <c r="C12" s="27" t="s">
        <v>50</v>
      </c>
      <c r="D12" s="27"/>
      <c r="E12" s="116">
        <v>6</v>
      </c>
      <c r="F12" s="27"/>
      <c r="G12" s="103">
        <v>10500</v>
      </c>
    </row>
    <row r="13" spans="1:7">
      <c r="A13" s="27"/>
      <c r="B13" s="27"/>
      <c r="C13" s="27" t="s">
        <v>51</v>
      </c>
      <c r="D13" s="27"/>
      <c r="E13" s="116">
        <v>7</v>
      </c>
      <c r="F13" s="27"/>
      <c r="G13" s="103">
        <v>10500</v>
      </c>
    </row>
    <row r="14" spans="1:7">
      <c r="A14" s="27"/>
      <c r="B14" s="27"/>
      <c r="C14" s="8" t="s">
        <v>52</v>
      </c>
      <c r="D14" s="27"/>
      <c r="E14" s="116"/>
      <c r="F14" s="27"/>
      <c r="G14" s="106">
        <f>SUM(G9:G13)</f>
        <v>13591689.029999999</v>
      </c>
    </row>
    <row r="15" spans="1:7">
      <c r="A15" s="27"/>
      <c r="B15" s="8" t="s">
        <v>53</v>
      </c>
      <c r="C15" s="27"/>
      <c r="D15" s="27"/>
      <c r="E15" s="116"/>
      <c r="F15" s="27"/>
      <c r="G15" s="103"/>
    </row>
    <row r="16" spans="1:7">
      <c r="A16" s="27"/>
      <c r="B16" s="27"/>
      <c r="C16" s="27" t="s">
        <v>33</v>
      </c>
      <c r="D16" s="27"/>
      <c r="E16" s="116"/>
      <c r="F16" s="27"/>
      <c r="G16" s="107">
        <v>0</v>
      </c>
    </row>
    <row r="17" spans="1:7">
      <c r="A17" s="27"/>
      <c r="B17" s="27"/>
      <c r="C17" s="8" t="s">
        <v>54</v>
      </c>
      <c r="D17" s="27"/>
      <c r="E17" s="116"/>
      <c r="F17" s="27"/>
      <c r="G17" s="26">
        <f>+G16</f>
        <v>0</v>
      </c>
    </row>
    <row r="18" spans="1:7" ht="21.75" thickBot="1">
      <c r="A18" s="8" t="s">
        <v>55</v>
      </c>
      <c r="B18" s="27"/>
      <c r="C18" s="27"/>
      <c r="D18" s="27"/>
      <c r="E18" s="116"/>
      <c r="F18" s="27"/>
      <c r="G18" s="44">
        <f>+G14+G17</f>
        <v>13591689.029999999</v>
      </c>
    </row>
    <row r="19" spans="1:7" ht="21.75" thickTop="1">
      <c r="A19" s="8"/>
      <c r="B19" s="27"/>
      <c r="C19" s="27"/>
      <c r="D19" s="27"/>
      <c r="E19" s="116"/>
      <c r="F19" s="27"/>
      <c r="G19" s="26"/>
    </row>
    <row r="20" spans="1:7">
      <c r="A20" s="27"/>
      <c r="B20" s="27"/>
      <c r="C20" s="27"/>
      <c r="D20" s="27"/>
      <c r="E20" s="116"/>
      <c r="F20" s="27"/>
      <c r="G20" s="27"/>
    </row>
    <row r="21" spans="1:7" ht="21.75" thickBot="1">
      <c r="A21" s="8" t="s">
        <v>59</v>
      </c>
      <c r="B21" s="8"/>
      <c r="C21" s="8"/>
      <c r="D21" s="27"/>
      <c r="E21" s="116">
        <v>2</v>
      </c>
      <c r="F21" s="27"/>
      <c r="G21" s="44">
        <v>5932868</v>
      </c>
    </row>
    <row r="22" spans="1:7" ht="21.75" thickTop="1">
      <c r="A22" s="8" t="s">
        <v>60</v>
      </c>
      <c r="B22" s="8"/>
      <c r="C22" s="8"/>
      <c r="D22" s="27"/>
      <c r="E22" s="116"/>
      <c r="F22" s="27"/>
      <c r="G22" s="27"/>
    </row>
    <row r="23" spans="1:7">
      <c r="A23" s="8"/>
      <c r="B23" s="8" t="s">
        <v>61</v>
      </c>
      <c r="C23" s="8"/>
      <c r="D23" s="27"/>
      <c r="E23" s="116"/>
      <c r="F23" s="27"/>
      <c r="G23" s="27"/>
    </row>
    <row r="24" spans="1:7">
      <c r="A24" s="27"/>
      <c r="B24" s="27"/>
      <c r="C24" s="27" t="s">
        <v>26</v>
      </c>
      <c r="D24" s="27"/>
      <c r="E24" s="116">
        <v>8</v>
      </c>
      <c r="F24" s="27"/>
      <c r="G24" s="103">
        <v>762716.72</v>
      </c>
    </row>
    <row r="25" spans="1:7">
      <c r="A25" s="27"/>
      <c r="B25" s="27"/>
      <c r="C25" s="27" t="s">
        <v>62</v>
      </c>
      <c r="D25" s="27"/>
      <c r="E25" s="116">
        <v>9</v>
      </c>
      <c r="F25" s="27"/>
      <c r="G25" s="103">
        <v>1481119.13</v>
      </c>
    </row>
    <row r="26" spans="1:7">
      <c r="A26" s="27"/>
      <c r="B26" s="27"/>
      <c r="C26" s="27" t="s">
        <v>63</v>
      </c>
      <c r="D26" s="27"/>
      <c r="E26" s="116">
        <v>10</v>
      </c>
      <c r="F26" s="27"/>
      <c r="G26" s="103">
        <v>192830</v>
      </c>
    </row>
    <row r="27" spans="1:7">
      <c r="A27" s="27"/>
      <c r="B27" s="27"/>
      <c r="C27" s="27" t="s">
        <v>64</v>
      </c>
      <c r="D27" s="27"/>
      <c r="E27" s="116">
        <v>6</v>
      </c>
      <c r="F27" s="27"/>
      <c r="G27" s="103">
        <v>10500</v>
      </c>
    </row>
    <row r="28" spans="1:7">
      <c r="A28" s="27"/>
      <c r="B28" s="8" t="s">
        <v>65</v>
      </c>
      <c r="C28" s="8"/>
      <c r="D28" s="27"/>
      <c r="E28" s="116"/>
      <c r="F28" s="27"/>
      <c r="G28" s="104">
        <v>0</v>
      </c>
    </row>
    <row r="29" spans="1:7">
      <c r="A29" s="27"/>
      <c r="B29" s="8" t="s">
        <v>66</v>
      </c>
      <c r="C29" s="8"/>
      <c r="D29" s="27"/>
      <c r="E29" s="116"/>
      <c r="F29" s="27"/>
      <c r="G29" s="104">
        <f>SUM(G24:G28)</f>
        <v>2447165.8499999996</v>
      </c>
    </row>
    <row r="30" spans="1:7">
      <c r="A30" s="27"/>
      <c r="B30" s="27"/>
      <c r="C30" s="27"/>
      <c r="D30" s="27"/>
      <c r="E30" s="116"/>
      <c r="F30" s="27"/>
      <c r="G30" s="27"/>
    </row>
    <row r="31" spans="1:7">
      <c r="A31" s="8" t="s">
        <v>17</v>
      </c>
      <c r="B31" s="27"/>
      <c r="C31" s="27"/>
      <c r="D31" s="27"/>
      <c r="E31" s="116"/>
      <c r="F31" s="27"/>
      <c r="G31" s="27"/>
    </row>
    <row r="32" spans="1:7">
      <c r="A32" s="27"/>
      <c r="B32" s="27" t="s">
        <v>17</v>
      </c>
      <c r="C32" s="27"/>
      <c r="D32" s="27"/>
      <c r="E32" s="116">
        <v>11</v>
      </c>
      <c r="F32" s="27"/>
      <c r="G32" s="103">
        <v>5825717.7599999998</v>
      </c>
    </row>
    <row r="33" spans="1:7">
      <c r="A33" s="27"/>
      <c r="B33" s="27" t="s">
        <v>25</v>
      </c>
      <c r="C33" s="27"/>
      <c r="D33" s="27"/>
      <c r="E33" s="116">
        <v>12</v>
      </c>
      <c r="F33" s="27"/>
      <c r="G33" s="107">
        <v>5318805.42</v>
      </c>
    </row>
    <row r="34" spans="1:7">
      <c r="A34" s="8"/>
      <c r="B34" s="8" t="s">
        <v>67</v>
      </c>
      <c r="C34" s="8"/>
      <c r="D34" s="27"/>
      <c r="E34" s="116"/>
      <c r="F34" s="27"/>
      <c r="G34" s="104">
        <f>SUM(G32:G33)</f>
        <v>11144523.18</v>
      </c>
    </row>
    <row r="35" spans="1:7" ht="21.75" thickBot="1">
      <c r="A35" s="8" t="s">
        <v>68</v>
      </c>
      <c r="B35" s="8"/>
      <c r="C35" s="8"/>
      <c r="D35" s="27"/>
      <c r="E35" s="27"/>
      <c r="F35" s="27"/>
      <c r="G35" s="52">
        <f>+G29+G34</f>
        <v>13591689.029999999</v>
      </c>
    </row>
    <row r="36" spans="1:7" ht="21.75" thickTop="1"/>
  </sheetData>
  <mergeCells count="3">
    <mergeCell ref="A1:G1"/>
    <mergeCell ref="A2:G2"/>
    <mergeCell ref="A3:G3"/>
  </mergeCells>
  <phoneticPr fontId="2" type="noConversion"/>
  <pageMargins left="1.5354330708661419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4"/>
  <sheetViews>
    <sheetView topLeftCell="A7" workbookViewId="0">
      <selection activeCell="I22" sqref="I22"/>
    </sheetView>
  </sheetViews>
  <sheetFormatPr defaultRowHeight="21"/>
  <cols>
    <col min="1" max="2" width="5.42578125" style="50" customWidth="1"/>
    <col min="3" max="3" width="10.42578125" style="50" customWidth="1"/>
    <col min="4" max="4" width="16.85546875" style="50" customWidth="1"/>
    <col min="5" max="5" width="17.5703125" style="50" customWidth="1"/>
    <col min="6" max="6" width="17.85546875" style="50" customWidth="1"/>
    <col min="7" max="7" width="5.5703125" style="50" customWidth="1"/>
    <col min="8" max="16384" width="9.140625" style="50"/>
  </cols>
  <sheetData>
    <row r="1" spans="1:6">
      <c r="A1" s="160" t="s">
        <v>35</v>
      </c>
      <c r="B1" s="160"/>
      <c r="C1" s="160"/>
      <c r="D1" s="160"/>
      <c r="E1" s="160"/>
      <c r="F1" s="160"/>
    </row>
    <row r="2" spans="1:6">
      <c r="A2" s="160" t="s">
        <v>74</v>
      </c>
      <c r="B2" s="160"/>
      <c r="C2" s="160"/>
      <c r="D2" s="160"/>
      <c r="E2" s="160"/>
      <c r="F2" s="160"/>
    </row>
    <row r="3" spans="1:6">
      <c r="A3" s="160" t="s">
        <v>75</v>
      </c>
      <c r="B3" s="160"/>
      <c r="C3" s="160"/>
      <c r="D3" s="160"/>
      <c r="E3" s="160"/>
      <c r="F3" s="160"/>
    </row>
    <row r="4" spans="1:6">
      <c r="A4" s="46"/>
      <c r="B4" s="46"/>
      <c r="C4" s="46"/>
      <c r="D4" s="46"/>
      <c r="E4" s="46"/>
      <c r="F4" s="46"/>
    </row>
    <row r="6" spans="1:6">
      <c r="A6" s="1" t="s">
        <v>258</v>
      </c>
    </row>
    <row r="7" spans="1:6" ht="11.25" customHeight="1"/>
    <row r="8" spans="1:6">
      <c r="B8" s="50" t="s">
        <v>260</v>
      </c>
      <c r="F8" s="37"/>
    </row>
    <row r="9" spans="1:6">
      <c r="B9" s="50" t="s">
        <v>261</v>
      </c>
      <c r="F9" s="37"/>
    </row>
    <row r="10" spans="1:6">
      <c r="F10" s="37"/>
    </row>
    <row r="11" spans="1:6">
      <c r="B11" s="1" t="s">
        <v>262</v>
      </c>
      <c r="C11" s="1"/>
      <c r="D11" s="110">
        <v>3807</v>
      </c>
      <c r="E11" s="96" t="s">
        <v>264</v>
      </c>
      <c r="F11" s="37"/>
    </row>
    <row r="12" spans="1:6">
      <c r="B12" s="108"/>
      <c r="C12" s="111" t="s">
        <v>263</v>
      </c>
      <c r="D12" s="112">
        <v>1902</v>
      </c>
      <c r="E12" s="46" t="s">
        <v>264</v>
      </c>
      <c r="F12" s="105"/>
    </row>
    <row r="13" spans="1:6">
      <c r="C13" s="50" t="s">
        <v>265</v>
      </c>
      <c r="D13" s="109">
        <v>1905</v>
      </c>
      <c r="E13" s="46" t="s">
        <v>264</v>
      </c>
    </row>
    <row r="17" spans="1:7">
      <c r="A17" s="50" t="s">
        <v>259</v>
      </c>
    </row>
    <row r="18" spans="1:7" ht="11.25" customHeight="1"/>
    <row r="19" spans="1:7">
      <c r="B19" s="27" t="s">
        <v>266</v>
      </c>
      <c r="C19" s="27"/>
      <c r="D19" s="27"/>
      <c r="E19" s="27"/>
      <c r="F19" s="103"/>
      <c r="G19" s="27"/>
    </row>
    <row r="20" spans="1:7" ht="6.75" customHeight="1">
      <c r="B20" s="113"/>
      <c r="C20" s="113"/>
      <c r="D20" s="113"/>
      <c r="E20" s="113"/>
      <c r="F20" s="105"/>
      <c r="G20" s="27"/>
    </row>
    <row r="21" spans="1:7">
      <c r="C21" s="50" t="s">
        <v>267</v>
      </c>
    </row>
    <row r="22" spans="1:7">
      <c r="A22" s="50" t="s">
        <v>307</v>
      </c>
    </row>
    <row r="23" spans="1:7">
      <c r="A23" s="50" t="s">
        <v>308</v>
      </c>
    </row>
    <row r="24" spans="1:7">
      <c r="A24" s="50" t="s">
        <v>306</v>
      </c>
    </row>
  </sheetData>
  <mergeCells count="3">
    <mergeCell ref="A1:F1"/>
    <mergeCell ref="A2:F2"/>
    <mergeCell ref="A3:F3"/>
  </mergeCells>
  <pageMargins left="1.299212598425197" right="0.51181102362204722" top="0.9448818897637796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G6"/>
  <sheetViews>
    <sheetView workbookViewId="0">
      <selection activeCell="E14" sqref="E14"/>
    </sheetView>
  </sheetViews>
  <sheetFormatPr defaultRowHeight="21"/>
  <cols>
    <col min="1" max="4" width="9.140625" style="50"/>
    <col min="5" max="5" width="15.140625" style="50" customWidth="1"/>
    <col min="6" max="6" width="17.140625" style="50" customWidth="1"/>
    <col min="7" max="7" width="6" style="50" customWidth="1"/>
    <col min="8" max="16384" width="9.140625" style="50"/>
  </cols>
  <sheetData>
    <row r="5" spans="1:7">
      <c r="A5" s="163" t="s">
        <v>69</v>
      </c>
      <c r="B5" s="155"/>
      <c r="C5" s="163" t="s">
        <v>70</v>
      </c>
      <c r="D5" s="155"/>
      <c r="E5" s="165" t="s">
        <v>71</v>
      </c>
      <c r="F5" s="165"/>
      <c r="G5" s="165"/>
    </row>
    <row r="6" spans="1:7">
      <c r="A6" s="164"/>
      <c r="B6" s="157"/>
      <c r="C6" s="164"/>
      <c r="D6" s="157"/>
      <c r="E6" s="51" t="s">
        <v>72</v>
      </c>
      <c r="F6" s="165" t="s">
        <v>73</v>
      </c>
      <c r="G6" s="165"/>
    </row>
  </sheetData>
  <mergeCells count="4">
    <mergeCell ref="A5:B6"/>
    <mergeCell ref="C5:D6"/>
    <mergeCell ref="E5:G5"/>
    <mergeCell ref="F6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C14" sqref="C14"/>
    </sheetView>
  </sheetViews>
  <sheetFormatPr defaultRowHeight="21"/>
  <cols>
    <col min="1" max="1" width="5.42578125" style="50" customWidth="1"/>
    <col min="2" max="2" width="9.140625" style="50"/>
    <col min="3" max="3" width="34.28515625" style="50" customWidth="1"/>
    <col min="4" max="4" width="17.5703125" style="50" customWidth="1"/>
    <col min="5" max="5" width="17.85546875" style="50" customWidth="1"/>
    <col min="6" max="6" width="5.5703125" style="50" customWidth="1"/>
    <col min="7" max="16384" width="9.140625" style="50"/>
  </cols>
  <sheetData>
    <row r="1" spans="1:5">
      <c r="A1" s="160" t="s">
        <v>35</v>
      </c>
      <c r="B1" s="160"/>
      <c r="C1" s="160"/>
      <c r="D1" s="160"/>
      <c r="E1" s="160"/>
    </row>
    <row r="2" spans="1:5">
      <c r="A2" s="160" t="s">
        <v>74</v>
      </c>
      <c r="B2" s="160"/>
      <c r="C2" s="160"/>
      <c r="D2" s="160"/>
      <c r="E2" s="160"/>
    </row>
    <row r="3" spans="1:5">
      <c r="A3" s="160" t="s">
        <v>75</v>
      </c>
      <c r="B3" s="160"/>
      <c r="C3" s="160"/>
      <c r="D3" s="160"/>
      <c r="E3" s="160"/>
    </row>
    <row r="4" spans="1:5">
      <c r="A4" s="46"/>
      <c r="B4" s="46"/>
      <c r="C4" s="46"/>
      <c r="D4" s="46"/>
      <c r="E4" s="46"/>
    </row>
    <row r="6" spans="1:5">
      <c r="A6" s="50" t="s">
        <v>76</v>
      </c>
    </row>
    <row r="7" spans="1:5" ht="11.25" customHeight="1"/>
    <row r="8" spans="1:5">
      <c r="B8" s="50" t="s">
        <v>77</v>
      </c>
      <c r="E8" s="37">
        <v>0</v>
      </c>
    </row>
    <row r="9" spans="1:5">
      <c r="B9" s="50" t="s">
        <v>78</v>
      </c>
      <c r="E9" s="37">
        <v>1351338.38</v>
      </c>
    </row>
    <row r="10" spans="1:5">
      <c r="B10" s="50" t="s">
        <v>79</v>
      </c>
      <c r="E10" s="37">
        <v>168282.58</v>
      </c>
    </row>
    <row r="11" spans="1:5">
      <c r="B11" s="50" t="s">
        <v>80</v>
      </c>
      <c r="E11" s="37">
        <v>11262326.970000001</v>
      </c>
    </row>
    <row r="12" spans="1:5" ht="21.75" thickBot="1">
      <c r="B12" s="160" t="s">
        <v>20</v>
      </c>
      <c r="C12" s="160"/>
      <c r="D12" s="160"/>
      <c r="E12" s="52">
        <f>SUM(E8:E11)</f>
        <v>12781947.93</v>
      </c>
    </row>
    <row r="13" spans="1:5" ht="21.75" thickTop="1"/>
    <row r="17" spans="1:5">
      <c r="A17" s="27"/>
      <c r="B17" s="27"/>
      <c r="C17" s="27"/>
      <c r="D17" s="27"/>
      <c r="E17" s="27"/>
    </row>
    <row r="18" spans="1:5" ht="11.25" customHeight="1">
      <c r="A18" s="27"/>
      <c r="B18" s="27"/>
      <c r="C18" s="27"/>
      <c r="D18" s="27"/>
      <c r="E18" s="27"/>
    </row>
    <row r="19" spans="1:5">
      <c r="A19" s="27"/>
      <c r="B19" s="27"/>
      <c r="C19" s="27"/>
      <c r="D19" s="27"/>
      <c r="E19" s="103"/>
    </row>
    <row r="20" spans="1:5">
      <c r="A20" s="27"/>
      <c r="B20" s="159"/>
      <c r="C20" s="159"/>
      <c r="D20" s="159"/>
      <c r="E20" s="105"/>
    </row>
    <row r="21" spans="1:5">
      <c r="A21" s="27"/>
      <c r="B21" s="27"/>
      <c r="C21" s="27"/>
      <c r="D21" s="27"/>
      <c r="E21" s="27"/>
    </row>
    <row r="22" spans="1:5">
      <c r="A22" s="27"/>
      <c r="B22" s="27"/>
      <c r="C22" s="27"/>
      <c r="D22" s="27"/>
      <c r="E22" s="27"/>
    </row>
  </sheetData>
  <mergeCells count="5">
    <mergeCell ref="B12:D12"/>
    <mergeCell ref="A1:E1"/>
    <mergeCell ref="A2:E2"/>
    <mergeCell ref="A3:E3"/>
    <mergeCell ref="B20:D20"/>
  </mergeCells>
  <pageMargins left="1.299212598425197" right="0.70866141732283472" top="0.9448818897637796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E12" sqref="E12"/>
    </sheetView>
  </sheetViews>
  <sheetFormatPr defaultRowHeight="21"/>
  <cols>
    <col min="1" max="1" width="32.5703125" style="50" customWidth="1"/>
    <col min="2" max="2" width="16.140625" style="50" customWidth="1"/>
    <col min="3" max="3" width="11.85546875" style="50" customWidth="1"/>
    <col min="4" max="4" width="19.140625" style="50" customWidth="1"/>
    <col min="5" max="16384" width="9.140625" style="50"/>
  </cols>
  <sheetData>
    <row r="1" spans="1:4">
      <c r="A1" s="160" t="s">
        <v>35</v>
      </c>
      <c r="B1" s="160"/>
      <c r="C1" s="160"/>
      <c r="D1" s="160"/>
    </row>
    <row r="2" spans="1:4">
      <c r="A2" s="160" t="s">
        <v>74</v>
      </c>
      <c r="B2" s="160"/>
      <c r="C2" s="160"/>
      <c r="D2" s="160"/>
    </row>
    <row r="3" spans="1:4">
      <c r="A3" s="160" t="s">
        <v>75</v>
      </c>
      <c r="B3" s="160"/>
      <c r="C3" s="160"/>
      <c r="D3" s="160"/>
    </row>
    <row r="4" spans="1:4">
      <c r="A4" s="49"/>
      <c r="B4" s="49"/>
      <c r="C4" s="49"/>
      <c r="D4" s="49"/>
    </row>
    <row r="5" spans="1:4">
      <c r="A5" s="56" t="s">
        <v>309</v>
      </c>
      <c r="B5" s="49"/>
      <c r="C5" s="49"/>
      <c r="D5" s="49"/>
    </row>
    <row r="7" spans="1:4">
      <c r="A7" s="55" t="s">
        <v>81</v>
      </c>
      <c r="B7" s="55" t="s">
        <v>82</v>
      </c>
      <c r="C7" s="55" t="s">
        <v>83</v>
      </c>
      <c r="D7" s="55" t="s">
        <v>73</v>
      </c>
    </row>
    <row r="8" spans="1:4">
      <c r="A8" s="53" t="s">
        <v>23</v>
      </c>
      <c r="B8" s="58">
        <v>2549</v>
      </c>
      <c r="C8" s="62">
        <v>3</v>
      </c>
      <c r="D8" s="63">
        <v>178.8</v>
      </c>
    </row>
    <row r="9" spans="1:4">
      <c r="A9" s="54"/>
      <c r="B9" s="59">
        <v>2550</v>
      </c>
      <c r="C9" s="38">
        <v>8</v>
      </c>
      <c r="D9" s="13">
        <v>326.3</v>
      </c>
    </row>
    <row r="10" spans="1:4">
      <c r="A10" s="54"/>
      <c r="B10" s="59">
        <v>2551</v>
      </c>
      <c r="C10" s="38">
        <v>12</v>
      </c>
      <c r="D10" s="13">
        <v>611.1</v>
      </c>
    </row>
    <row r="11" spans="1:4">
      <c r="A11" s="54"/>
      <c r="B11" s="59">
        <v>2552</v>
      </c>
      <c r="C11" s="38">
        <v>16</v>
      </c>
      <c r="D11" s="13">
        <v>1013.4</v>
      </c>
    </row>
    <row r="12" spans="1:4">
      <c r="A12" s="54"/>
      <c r="B12" s="59">
        <v>2554</v>
      </c>
      <c r="C12" s="38">
        <v>1</v>
      </c>
      <c r="D12" s="13">
        <v>32.6</v>
      </c>
    </row>
    <row r="13" spans="1:4">
      <c r="A13" s="54"/>
      <c r="B13" s="59">
        <v>2555</v>
      </c>
      <c r="C13" s="38">
        <v>0</v>
      </c>
      <c r="D13" s="13">
        <v>0</v>
      </c>
    </row>
    <row r="14" spans="1:4">
      <c r="A14" s="54"/>
      <c r="B14" s="59">
        <v>2556</v>
      </c>
      <c r="C14" s="38">
        <v>11</v>
      </c>
      <c r="D14" s="13">
        <v>556.9</v>
      </c>
    </row>
    <row r="15" spans="1:4">
      <c r="A15" s="54"/>
      <c r="B15" s="59">
        <v>2557</v>
      </c>
      <c r="C15" s="38">
        <v>0</v>
      </c>
      <c r="D15" s="13">
        <v>0</v>
      </c>
    </row>
    <row r="16" spans="1:4">
      <c r="A16" s="54"/>
      <c r="B16" s="59">
        <v>2558</v>
      </c>
      <c r="C16" s="38">
        <v>31</v>
      </c>
      <c r="D16" s="13">
        <v>999.9</v>
      </c>
    </row>
    <row r="17" spans="1:4">
      <c r="A17" s="57"/>
      <c r="B17" s="60">
        <v>2559</v>
      </c>
      <c r="C17" s="64">
        <v>132</v>
      </c>
      <c r="D17" s="65">
        <v>5022.1000000000004</v>
      </c>
    </row>
    <row r="18" spans="1:4" ht="21.75" thickBot="1">
      <c r="A18" s="166" t="s">
        <v>20</v>
      </c>
      <c r="B18" s="167"/>
      <c r="C18" s="150">
        <f>SUM(C8:C17)</f>
        <v>214</v>
      </c>
      <c r="D18" s="77">
        <f>SUM(D8:D17)</f>
        <v>8741.1</v>
      </c>
    </row>
    <row r="19" spans="1:4" ht="21.75" thickTop="1"/>
  </sheetData>
  <mergeCells count="4">
    <mergeCell ref="A1:D1"/>
    <mergeCell ref="A2:D2"/>
    <mergeCell ref="A3:D3"/>
    <mergeCell ref="A18:B18"/>
  </mergeCells>
  <pageMargins left="1.299212598425197" right="0.9055118110236221" top="0.9448818897637796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4"/>
  <sheetViews>
    <sheetView topLeftCell="A22" workbookViewId="0">
      <selection activeCell="C29" sqref="C29"/>
    </sheetView>
  </sheetViews>
  <sheetFormatPr defaultRowHeight="21"/>
  <cols>
    <col min="1" max="1" width="4.140625" style="50" customWidth="1"/>
    <col min="2" max="2" width="47.7109375" style="50" customWidth="1"/>
    <col min="3" max="3" width="13.28515625" style="50" customWidth="1"/>
    <col min="4" max="4" width="17.42578125" style="50" customWidth="1"/>
    <col min="5" max="16384" width="9.140625" style="50"/>
  </cols>
  <sheetData>
    <row r="1" spans="1:4" ht="23.25" customHeight="1">
      <c r="A1" s="160" t="s">
        <v>35</v>
      </c>
      <c r="B1" s="160"/>
      <c r="C1" s="160"/>
      <c r="D1" s="160"/>
    </row>
    <row r="2" spans="1:4" ht="23.25" customHeight="1">
      <c r="A2" s="160" t="s">
        <v>74</v>
      </c>
      <c r="B2" s="160"/>
      <c r="C2" s="160"/>
      <c r="D2" s="160"/>
    </row>
    <row r="3" spans="1:4" ht="23.25" customHeight="1">
      <c r="A3" s="160" t="s">
        <v>75</v>
      </c>
      <c r="B3" s="160"/>
      <c r="C3" s="160"/>
      <c r="D3" s="160"/>
    </row>
    <row r="5" spans="1:4">
      <c r="A5" s="50" t="s">
        <v>268</v>
      </c>
    </row>
    <row r="7" spans="1:4">
      <c r="A7" s="55" t="s">
        <v>86</v>
      </c>
      <c r="B7" s="55" t="s">
        <v>84</v>
      </c>
      <c r="C7" s="55" t="s">
        <v>85</v>
      </c>
      <c r="D7" s="55" t="s">
        <v>73</v>
      </c>
    </row>
    <row r="8" spans="1:4">
      <c r="A8" s="147">
        <v>1</v>
      </c>
      <c r="B8" s="149" t="s">
        <v>312</v>
      </c>
      <c r="C8" s="148" t="s">
        <v>311</v>
      </c>
      <c r="D8" s="115">
        <v>80000</v>
      </c>
    </row>
    <row r="9" spans="1:4">
      <c r="A9" s="38">
        <v>2</v>
      </c>
      <c r="B9" s="54" t="s">
        <v>207</v>
      </c>
      <c r="C9" s="114" t="s">
        <v>208</v>
      </c>
      <c r="D9" s="13">
        <v>100000</v>
      </c>
    </row>
    <row r="10" spans="1:4">
      <c r="A10" s="38">
        <v>3</v>
      </c>
      <c r="B10" s="54" t="s">
        <v>209</v>
      </c>
      <c r="C10" s="75" t="s">
        <v>214</v>
      </c>
      <c r="D10" s="13">
        <v>100000</v>
      </c>
    </row>
    <row r="11" spans="1:4">
      <c r="A11" s="38">
        <v>4</v>
      </c>
      <c r="B11" s="54" t="s">
        <v>210</v>
      </c>
      <c r="C11" s="75" t="s">
        <v>216</v>
      </c>
      <c r="D11" s="13">
        <v>100000</v>
      </c>
    </row>
    <row r="12" spans="1:4">
      <c r="A12" s="38">
        <v>5</v>
      </c>
      <c r="B12" s="54" t="s">
        <v>211</v>
      </c>
      <c r="C12" s="75" t="s">
        <v>217</v>
      </c>
      <c r="D12" s="13">
        <v>100000</v>
      </c>
    </row>
    <row r="13" spans="1:4">
      <c r="A13" s="38">
        <v>6</v>
      </c>
      <c r="B13" s="54" t="s">
        <v>212</v>
      </c>
      <c r="C13" s="75" t="s">
        <v>218</v>
      </c>
      <c r="D13" s="13">
        <v>100000</v>
      </c>
    </row>
    <row r="14" spans="1:4">
      <c r="A14" s="38">
        <v>7</v>
      </c>
      <c r="B14" s="54" t="s">
        <v>213</v>
      </c>
      <c r="C14" s="75" t="s">
        <v>219</v>
      </c>
      <c r="D14" s="13">
        <v>100000</v>
      </c>
    </row>
    <row r="15" spans="1:4">
      <c r="A15" s="38">
        <v>8</v>
      </c>
      <c r="B15" s="54" t="s">
        <v>215</v>
      </c>
      <c r="C15" s="75" t="s">
        <v>220</v>
      </c>
      <c r="D15" s="13">
        <v>100000</v>
      </c>
    </row>
    <row r="16" spans="1:4">
      <c r="A16" s="38"/>
      <c r="B16" s="54"/>
      <c r="C16" s="54"/>
      <c r="D16" s="54"/>
    </row>
    <row r="17" spans="1:4">
      <c r="A17" s="168" t="s">
        <v>20</v>
      </c>
      <c r="B17" s="169"/>
      <c r="C17" s="170"/>
      <c r="D17" s="22">
        <f>SUM(D8:D16)</f>
        <v>780000</v>
      </c>
    </row>
    <row r="21" spans="1:4">
      <c r="A21" s="50" t="s">
        <v>310</v>
      </c>
    </row>
    <row r="23" spans="1:4" s="27" customFormat="1">
      <c r="A23" s="97"/>
      <c r="B23" s="118" t="s">
        <v>269</v>
      </c>
      <c r="C23" s="31">
        <v>10000</v>
      </c>
      <c r="D23" s="97"/>
    </row>
    <row r="24" spans="1:4" s="27" customFormat="1">
      <c r="A24" s="97"/>
      <c r="B24" s="118" t="s">
        <v>270</v>
      </c>
      <c r="C24" s="31">
        <v>500</v>
      </c>
      <c r="D24" s="31"/>
    </row>
    <row r="25" spans="1:4" s="27" customFormat="1" ht="21.75" thickBot="1">
      <c r="A25" s="116"/>
      <c r="B25" s="116" t="s">
        <v>20</v>
      </c>
      <c r="C25" s="119">
        <f>SUM(C23:C24)</f>
        <v>10500</v>
      </c>
      <c r="D25" s="103"/>
    </row>
    <row r="26" spans="1:4" s="27" customFormat="1" ht="21.75" thickTop="1">
      <c r="A26" s="116"/>
      <c r="C26" s="117"/>
      <c r="D26" s="103"/>
    </row>
    <row r="27" spans="1:4" s="27" customFormat="1">
      <c r="A27" s="116"/>
      <c r="C27" s="117"/>
      <c r="D27" s="103"/>
    </row>
    <row r="28" spans="1:4" s="27" customFormat="1">
      <c r="A28" s="116"/>
      <c r="C28" s="117"/>
      <c r="D28" s="103"/>
    </row>
    <row r="29" spans="1:4" s="27" customFormat="1">
      <c r="A29" s="50" t="s">
        <v>271</v>
      </c>
      <c r="B29" s="50"/>
      <c r="C29" s="50"/>
      <c r="D29" s="103"/>
    </row>
    <row r="30" spans="1:4" s="27" customFormat="1">
      <c r="A30" s="50"/>
      <c r="B30" s="50"/>
      <c r="C30" s="50"/>
      <c r="D30" s="103"/>
    </row>
    <row r="31" spans="1:4" s="27" customFormat="1">
      <c r="A31" s="97"/>
      <c r="B31" s="118" t="s">
        <v>269</v>
      </c>
      <c r="C31" s="31">
        <v>10000</v>
      </c>
    </row>
    <row r="32" spans="1:4" s="27" customFormat="1">
      <c r="A32" s="97"/>
      <c r="B32" s="118" t="s">
        <v>270</v>
      </c>
      <c r="C32" s="31">
        <v>500</v>
      </c>
      <c r="D32" s="105"/>
    </row>
    <row r="33" spans="1:3" ht="21.75" thickBot="1">
      <c r="A33" s="116"/>
      <c r="B33" s="116" t="s">
        <v>20</v>
      </c>
      <c r="C33" s="119">
        <f>SUM(C31:C32)</f>
        <v>10500</v>
      </c>
    </row>
    <row r="34" spans="1:3" ht="21.75" thickTop="1">
      <c r="A34" s="116"/>
      <c r="B34" s="27"/>
      <c r="C34" s="117"/>
    </row>
  </sheetData>
  <mergeCells count="4">
    <mergeCell ref="A1:D1"/>
    <mergeCell ref="A2:D2"/>
    <mergeCell ref="A3:D3"/>
    <mergeCell ref="A17:C17"/>
  </mergeCells>
  <pageMargins left="1.299212598425197" right="0.9055118110236221" top="1.1417322834645669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3"/>
  <sheetViews>
    <sheetView topLeftCell="A38" workbookViewId="0">
      <selection activeCell="E54" sqref="E54"/>
    </sheetView>
  </sheetViews>
  <sheetFormatPr defaultRowHeight="21"/>
  <cols>
    <col min="1" max="1" width="15.140625" style="50" customWidth="1"/>
    <col min="2" max="2" width="15" style="50" customWidth="1"/>
    <col min="3" max="3" width="13.28515625" style="50" customWidth="1"/>
    <col min="4" max="4" width="11.7109375" style="50" customWidth="1"/>
    <col min="5" max="5" width="29.7109375" style="50" customWidth="1"/>
    <col min="6" max="6" width="39.28515625" style="50" customWidth="1"/>
    <col min="7" max="7" width="12.8554687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74</v>
      </c>
      <c r="B2" s="160"/>
      <c r="C2" s="160"/>
      <c r="D2" s="160"/>
      <c r="E2" s="160"/>
      <c r="F2" s="160"/>
      <c r="G2" s="160"/>
    </row>
    <row r="3" spans="1:7">
      <c r="A3" s="160" t="s">
        <v>94</v>
      </c>
      <c r="B3" s="160"/>
      <c r="C3" s="160"/>
      <c r="D3" s="160"/>
      <c r="E3" s="160"/>
      <c r="F3" s="160"/>
      <c r="G3" s="160"/>
    </row>
    <row r="4" spans="1:7" ht="7.5" customHeight="1"/>
    <row r="5" spans="1:7">
      <c r="A5" s="50" t="s">
        <v>274</v>
      </c>
    </row>
    <row r="6" spans="1:7" ht="9" customHeight="1"/>
    <row r="7" spans="1:7">
      <c r="A7" s="55" t="s">
        <v>87</v>
      </c>
      <c r="B7" s="55" t="s">
        <v>88</v>
      </c>
      <c r="C7" s="55" t="s">
        <v>89</v>
      </c>
      <c r="D7" s="55" t="s">
        <v>90</v>
      </c>
      <c r="E7" s="55" t="s">
        <v>91</v>
      </c>
      <c r="F7" s="55" t="s">
        <v>92</v>
      </c>
      <c r="G7" s="55" t="s">
        <v>73</v>
      </c>
    </row>
    <row r="8" spans="1:7">
      <c r="A8" s="62" t="s">
        <v>93</v>
      </c>
      <c r="B8" s="62" t="s">
        <v>95</v>
      </c>
      <c r="C8" s="62" t="s">
        <v>96</v>
      </c>
      <c r="D8" s="62" t="s">
        <v>11</v>
      </c>
      <c r="E8" s="53" t="s">
        <v>97</v>
      </c>
      <c r="F8" s="53" t="s">
        <v>98</v>
      </c>
      <c r="G8" s="63">
        <v>7000</v>
      </c>
    </row>
    <row r="9" spans="1:7">
      <c r="A9" s="38" t="s">
        <v>93</v>
      </c>
      <c r="B9" s="38" t="s">
        <v>95</v>
      </c>
      <c r="C9" s="38" t="s">
        <v>96</v>
      </c>
      <c r="D9" s="38" t="s">
        <v>11</v>
      </c>
      <c r="E9" s="54" t="s">
        <v>97</v>
      </c>
      <c r="F9" s="54" t="s">
        <v>99</v>
      </c>
      <c r="G9" s="13">
        <v>8000</v>
      </c>
    </row>
    <row r="10" spans="1:7">
      <c r="A10" s="38" t="s">
        <v>93</v>
      </c>
      <c r="B10" s="38" t="s">
        <v>95</v>
      </c>
      <c r="C10" s="38" t="s">
        <v>96</v>
      </c>
      <c r="D10" s="38" t="s">
        <v>11</v>
      </c>
      <c r="E10" s="54" t="s">
        <v>97</v>
      </c>
      <c r="F10" s="54" t="s">
        <v>100</v>
      </c>
      <c r="G10" s="13">
        <v>7000</v>
      </c>
    </row>
    <row r="11" spans="1:7">
      <c r="A11" s="38" t="s">
        <v>93</v>
      </c>
      <c r="B11" s="38" t="s">
        <v>95</v>
      </c>
      <c r="C11" s="38" t="s">
        <v>96</v>
      </c>
      <c r="D11" s="38" t="s">
        <v>11</v>
      </c>
      <c r="E11" s="54" t="s">
        <v>97</v>
      </c>
      <c r="F11" s="54" t="s">
        <v>101</v>
      </c>
      <c r="G11" s="13">
        <v>7500</v>
      </c>
    </row>
    <row r="12" spans="1:7">
      <c r="A12" s="38" t="s">
        <v>93</v>
      </c>
      <c r="B12" s="38" t="s">
        <v>95</v>
      </c>
      <c r="C12" s="38" t="s">
        <v>96</v>
      </c>
      <c r="D12" s="38" t="s">
        <v>11</v>
      </c>
      <c r="E12" s="54" t="s">
        <v>97</v>
      </c>
      <c r="F12" s="54" t="s">
        <v>101</v>
      </c>
      <c r="G12" s="13">
        <v>7500</v>
      </c>
    </row>
    <row r="13" spans="1:7">
      <c r="A13" s="38" t="s">
        <v>93</v>
      </c>
      <c r="B13" s="38" t="s">
        <v>95</v>
      </c>
      <c r="C13" s="38" t="s">
        <v>96</v>
      </c>
      <c r="D13" s="38" t="s">
        <v>11</v>
      </c>
      <c r="E13" s="54" t="s">
        <v>97</v>
      </c>
      <c r="F13" s="54" t="s">
        <v>101</v>
      </c>
      <c r="G13" s="13">
        <v>7000</v>
      </c>
    </row>
    <row r="14" spans="1:7">
      <c r="A14" s="38" t="s">
        <v>93</v>
      </c>
      <c r="B14" s="38" t="s">
        <v>95</v>
      </c>
      <c r="C14" s="38" t="s">
        <v>96</v>
      </c>
      <c r="D14" s="38" t="s">
        <v>11</v>
      </c>
      <c r="E14" s="54" t="s">
        <v>97</v>
      </c>
      <c r="F14" s="54" t="s">
        <v>101</v>
      </c>
      <c r="G14" s="13">
        <v>7500</v>
      </c>
    </row>
    <row r="15" spans="1:7">
      <c r="A15" s="38" t="s">
        <v>93</v>
      </c>
      <c r="B15" s="38" t="s">
        <v>95</v>
      </c>
      <c r="C15" s="38" t="s">
        <v>96</v>
      </c>
      <c r="D15" s="38" t="s">
        <v>11</v>
      </c>
      <c r="E15" s="54" t="s">
        <v>97</v>
      </c>
      <c r="F15" s="54" t="s">
        <v>102</v>
      </c>
      <c r="G15" s="13">
        <v>7000</v>
      </c>
    </row>
    <row r="16" spans="1:7">
      <c r="A16" s="38" t="s">
        <v>93</v>
      </c>
      <c r="B16" s="38" t="s">
        <v>95</v>
      </c>
      <c r="C16" s="38" t="s">
        <v>96</v>
      </c>
      <c r="D16" s="38" t="s">
        <v>11</v>
      </c>
      <c r="E16" s="54" t="s">
        <v>97</v>
      </c>
      <c r="F16" s="54" t="s">
        <v>103</v>
      </c>
      <c r="G16" s="13">
        <v>3000</v>
      </c>
    </row>
    <row r="17" spans="1:7">
      <c r="A17" s="38" t="s">
        <v>93</v>
      </c>
      <c r="B17" s="38" t="s">
        <v>95</v>
      </c>
      <c r="C17" s="38" t="s">
        <v>96</v>
      </c>
      <c r="D17" s="38" t="s">
        <v>11</v>
      </c>
      <c r="E17" s="54" t="s">
        <v>97</v>
      </c>
      <c r="F17" s="54" t="s">
        <v>104</v>
      </c>
      <c r="G17" s="13">
        <v>600</v>
      </c>
    </row>
    <row r="18" spans="1:7">
      <c r="A18" s="38" t="s">
        <v>93</v>
      </c>
      <c r="B18" s="38" t="s">
        <v>95</v>
      </c>
      <c r="C18" s="38" t="s">
        <v>96</v>
      </c>
      <c r="D18" s="38" t="s">
        <v>11</v>
      </c>
      <c r="E18" s="54" t="s">
        <v>97</v>
      </c>
      <c r="F18" s="54" t="s">
        <v>105</v>
      </c>
      <c r="G18" s="13">
        <v>20000</v>
      </c>
    </row>
    <row r="19" spans="1:7">
      <c r="A19" s="38" t="s">
        <v>93</v>
      </c>
      <c r="B19" s="38" t="s">
        <v>95</v>
      </c>
      <c r="C19" s="38" t="s">
        <v>96</v>
      </c>
      <c r="D19" s="38" t="s">
        <v>106</v>
      </c>
      <c r="E19" s="54" t="s">
        <v>107</v>
      </c>
      <c r="F19" s="54" t="s">
        <v>108</v>
      </c>
      <c r="G19" s="13">
        <v>25000</v>
      </c>
    </row>
    <row r="20" spans="1:7">
      <c r="A20" s="38"/>
      <c r="B20" s="38"/>
      <c r="C20" s="38"/>
      <c r="D20" s="38"/>
      <c r="E20" s="54"/>
      <c r="F20" s="54" t="s">
        <v>109</v>
      </c>
      <c r="G20" s="13"/>
    </row>
    <row r="21" spans="1:7">
      <c r="A21" s="38"/>
      <c r="B21" s="38"/>
      <c r="C21" s="38"/>
      <c r="D21" s="38"/>
      <c r="E21" s="54"/>
      <c r="F21" s="54" t="s">
        <v>110</v>
      </c>
      <c r="G21" s="54"/>
    </row>
    <row r="22" spans="1:7">
      <c r="A22" s="38" t="s">
        <v>93</v>
      </c>
      <c r="B22" s="38" t="s">
        <v>114</v>
      </c>
      <c r="C22" s="38" t="s">
        <v>111</v>
      </c>
      <c r="D22" s="38" t="s">
        <v>11</v>
      </c>
      <c r="E22" s="54" t="s">
        <v>112</v>
      </c>
      <c r="F22" s="54" t="s">
        <v>113</v>
      </c>
      <c r="G22" s="13">
        <v>11520</v>
      </c>
    </row>
    <row r="23" spans="1:7">
      <c r="A23" s="38" t="s">
        <v>93</v>
      </c>
      <c r="B23" s="38" t="s">
        <v>114</v>
      </c>
      <c r="C23" s="38" t="s">
        <v>111</v>
      </c>
      <c r="D23" s="38" t="s">
        <v>12</v>
      </c>
      <c r="E23" s="54" t="s">
        <v>115</v>
      </c>
      <c r="F23" s="54" t="s">
        <v>116</v>
      </c>
      <c r="G23" s="13">
        <v>111896.72</v>
      </c>
    </row>
    <row r="24" spans="1:7">
      <c r="A24" s="61"/>
      <c r="B24" s="67"/>
      <c r="C24" s="61"/>
      <c r="D24" s="67"/>
      <c r="E24" s="61"/>
      <c r="F24" s="61"/>
      <c r="G24" s="61"/>
    </row>
    <row r="25" spans="1:7">
      <c r="A25" s="27"/>
      <c r="B25" s="27"/>
      <c r="C25" s="27"/>
      <c r="D25" s="27"/>
      <c r="E25" s="27"/>
      <c r="F25" s="27"/>
      <c r="G25" s="27"/>
    </row>
    <row r="26" spans="1:7">
      <c r="A26" s="27"/>
      <c r="B26" s="27"/>
      <c r="C26" s="27"/>
      <c r="D26" s="27"/>
      <c r="E26" s="27"/>
      <c r="F26" s="27"/>
      <c r="G26" s="27"/>
    </row>
    <row r="27" spans="1:7" ht="20.25" customHeight="1">
      <c r="A27" s="55" t="s">
        <v>87</v>
      </c>
      <c r="B27" s="55" t="s">
        <v>88</v>
      </c>
      <c r="C27" s="55" t="s">
        <v>89</v>
      </c>
      <c r="D27" s="55" t="s">
        <v>90</v>
      </c>
      <c r="E27" s="55" t="s">
        <v>91</v>
      </c>
      <c r="F27" s="55" t="s">
        <v>92</v>
      </c>
      <c r="G27" s="55" t="s">
        <v>73</v>
      </c>
    </row>
    <row r="28" spans="1:7" ht="20.25" customHeight="1">
      <c r="A28" s="62" t="s">
        <v>93</v>
      </c>
      <c r="B28" s="62" t="s">
        <v>95</v>
      </c>
      <c r="C28" s="62" t="s">
        <v>117</v>
      </c>
      <c r="D28" s="62" t="s">
        <v>11</v>
      </c>
      <c r="E28" s="53" t="s">
        <v>97</v>
      </c>
      <c r="F28" s="53" t="s">
        <v>118</v>
      </c>
      <c r="G28" s="63">
        <v>7000</v>
      </c>
    </row>
    <row r="29" spans="1:7" ht="20.25" customHeight="1">
      <c r="A29" s="38" t="s">
        <v>93</v>
      </c>
      <c r="B29" s="38" t="s">
        <v>119</v>
      </c>
      <c r="C29" s="38" t="s">
        <v>96</v>
      </c>
      <c r="D29" s="38" t="s">
        <v>11</v>
      </c>
      <c r="E29" s="54" t="s">
        <v>97</v>
      </c>
      <c r="F29" s="54" t="s">
        <v>123</v>
      </c>
      <c r="G29" s="13">
        <v>7000</v>
      </c>
    </row>
    <row r="30" spans="1:7" ht="20.25" customHeight="1">
      <c r="A30" s="38"/>
      <c r="B30" s="38"/>
      <c r="C30" s="38" t="s">
        <v>120</v>
      </c>
      <c r="D30" s="38"/>
      <c r="E30" s="54"/>
      <c r="F30" s="54"/>
      <c r="G30" s="13"/>
    </row>
    <row r="31" spans="1:7" ht="20.25" customHeight="1">
      <c r="A31" s="38"/>
      <c r="B31" s="38"/>
      <c r="C31" s="38" t="s">
        <v>121</v>
      </c>
      <c r="D31" s="38"/>
      <c r="E31" s="54"/>
      <c r="F31" s="54"/>
      <c r="G31" s="13"/>
    </row>
    <row r="32" spans="1:7" ht="20.25" customHeight="1">
      <c r="A32" s="38" t="s">
        <v>93</v>
      </c>
      <c r="B32" s="38" t="s">
        <v>119</v>
      </c>
      <c r="C32" s="38" t="s">
        <v>96</v>
      </c>
      <c r="D32" s="38" t="s">
        <v>11</v>
      </c>
      <c r="E32" s="54" t="s">
        <v>97</v>
      </c>
      <c r="F32" s="54" t="s">
        <v>128</v>
      </c>
      <c r="G32" s="13">
        <v>11300</v>
      </c>
    </row>
    <row r="33" spans="1:7" ht="20.25" customHeight="1">
      <c r="A33" s="38"/>
      <c r="B33" s="38"/>
      <c r="C33" s="38" t="s">
        <v>120</v>
      </c>
      <c r="D33" s="38"/>
      <c r="E33" s="54"/>
      <c r="F33" s="54" t="s">
        <v>129</v>
      </c>
      <c r="G33" s="13"/>
    </row>
    <row r="34" spans="1:7" ht="20.25" customHeight="1">
      <c r="A34" s="38"/>
      <c r="B34" s="38"/>
      <c r="C34" s="38" t="s">
        <v>121</v>
      </c>
      <c r="D34" s="38"/>
      <c r="E34" s="54"/>
      <c r="F34" s="54"/>
      <c r="G34" s="13"/>
    </row>
    <row r="35" spans="1:7" ht="20.25" customHeight="1">
      <c r="A35" s="38" t="s">
        <v>93</v>
      </c>
      <c r="B35" s="38" t="s">
        <v>119</v>
      </c>
      <c r="C35" s="38" t="s">
        <v>96</v>
      </c>
      <c r="D35" s="38" t="s">
        <v>12</v>
      </c>
      <c r="E35" s="54" t="s">
        <v>122</v>
      </c>
      <c r="F35" s="54" t="s">
        <v>125</v>
      </c>
      <c r="G35" s="13">
        <v>64000</v>
      </c>
    </row>
    <row r="36" spans="1:7" ht="20.25" customHeight="1">
      <c r="A36" s="38"/>
      <c r="B36" s="38"/>
      <c r="C36" s="38" t="s">
        <v>120</v>
      </c>
      <c r="D36" s="38"/>
      <c r="E36" s="54"/>
      <c r="F36" s="54" t="s">
        <v>124</v>
      </c>
      <c r="G36" s="13"/>
    </row>
    <row r="37" spans="1:7" ht="20.25" customHeight="1">
      <c r="A37" s="38"/>
      <c r="B37" s="38"/>
      <c r="C37" s="38" t="s">
        <v>121</v>
      </c>
      <c r="D37" s="38"/>
      <c r="E37" s="54"/>
      <c r="F37" s="54" t="s">
        <v>125</v>
      </c>
      <c r="G37" s="13"/>
    </row>
    <row r="38" spans="1:7" ht="20.25" customHeight="1">
      <c r="A38" s="38"/>
      <c r="B38" s="38"/>
      <c r="C38" s="38"/>
      <c r="D38" s="38"/>
      <c r="E38" s="54"/>
      <c r="F38" s="54" t="s">
        <v>126</v>
      </c>
      <c r="G38" s="13"/>
    </row>
    <row r="39" spans="1:7" ht="20.25" customHeight="1">
      <c r="A39" s="38"/>
      <c r="B39" s="38"/>
      <c r="C39" s="38"/>
      <c r="D39" s="38"/>
      <c r="E39" s="54"/>
      <c r="F39" s="54" t="s">
        <v>127</v>
      </c>
      <c r="G39" s="13"/>
    </row>
    <row r="40" spans="1:7" ht="20.25" customHeight="1">
      <c r="A40" s="38" t="s">
        <v>93</v>
      </c>
      <c r="B40" s="38" t="s">
        <v>95</v>
      </c>
      <c r="C40" s="38" t="s">
        <v>96</v>
      </c>
      <c r="D40" s="38" t="s">
        <v>10</v>
      </c>
      <c r="E40" s="54" t="s">
        <v>130</v>
      </c>
      <c r="F40" s="54" t="s">
        <v>132</v>
      </c>
      <c r="G40" s="13">
        <v>240000</v>
      </c>
    </row>
    <row r="41" spans="1:7" ht="20.25" customHeight="1">
      <c r="A41" s="38"/>
      <c r="B41" s="38"/>
      <c r="C41" s="38"/>
      <c r="D41" s="38"/>
      <c r="E41" s="54" t="s">
        <v>131</v>
      </c>
      <c r="F41" s="54"/>
      <c r="G41" s="13"/>
    </row>
    <row r="42" spans="1:7" ht="20.25" customHeight="1">
      <c r="A42" s="38" t="s">
        <v>93</v>
      </c>
      <c r="B42" s="38" t="s">
        <v>95</v>
      </c>
      <c r="C42" s="38" t="s">
        <v>96</v>
      </c>
      <c r="D42" s="38" t="s">
        <v>133</v>
      </c>
      <c r="E42" s="54" t="s">
        <v>134</v>
      </c>
      <c r="F42" s="54" t="s">
        <v>135</v>
      </c>
      <c r="G42" s="13">
        <v>16000</v>
      </c>
    </row>
    <row r="43" spans="1:7" ht="20.25" customHeight="1">
      <c r="A43" s="38"/>
      <c r="B43" s="38"/>
      <c r="C43" s="38"/>
      <c r="D43" s="38"/>
      <c r="E43" s="54"/>
      <c r="F43" s="54" t="s">
        <v>136</v>
      </c>
      <c r="G43" s="13">
        <v>7900</v>
      </c>
    </row>
    <row r="44" spans="1:7" ht="20.25" customHeight="1">
      <c r="A44" s="38"/>
      <c r="B44" s="38"/>
      <c r="C44" s="38"/>
      <c r="D44" s="38"/>
      <c r="E44" s="54"/>
      <c r="F44" s="54" t="s">
        <v>137</v>
      </c>
      <c r="G44" s="13">
        <v>4300</v>
      </c>
    </row>
    <row r="45" spans="1:7" ht="20.25" customHeight="1">
      <c r="A45" s="38"/>
      <c r="B45" s="38"/>
      <c r="C45" s="38"/>
      <c r="D45" s="38"/>
      <c r="E45" s="54"/>
      <c r="F45" s="54" t="s">
        <v>138</v>
      </c>
      <c r="G45" s="13">
        <v>3200</v>
      </c>
    </row>
    <row r="46" spans="1:7" ht="20.25" customHeight="1">
      <c r="A46" s="38" t="s">
        <v>93</v>
      </c>
      <c r="B46" s="38" t="s">
        <v>95</v>
      </c>
      <c r="C46" s="38" t="s">
        <v>96</v>
      </c>
      <c r="D46" s="38" t="s">
        <v>133</v>
      </c>
      <c r="E46" s="54" t="s">
        <v>272</v>
      </c>
      <c r="F46" s="54" t="s">
        <v>273</v>
      </c>
      <c r="G46" s="13">
        <v>2500</v>
      </c>
    </row>
    <row r="47" spans="1:7" ht="20.25" customHeight="1">
      <c r="A47" s="38" t="s">
        <v>93</v>
      </c>
      <c r="B47" s="38" t="s">
        <v>95</v>
      </c>
      <c r="C47" s="38" t="s">
        <v>117</v>
      </c>
      <c r="D47" s="38" t="s">
        <v>10</v>
      </c>
      <c r="E47" s="54" t="s">
        <v>130</v>
      </c>
      <c r="F47" s="54" t="s">
        <v>132</v>
      </c>
      <c r="G47" s="13">
        <v>109000</v>
      </c>
    </row>
    <row r="48" spans="1:7" ht="20.25" customHeight="1">
      <c r="A48" s="38"/>
      <c r="B48" s="38"/>
      <c r="C48" s="38"/>
      <c r="D48" s="38"/>
      <c r="E48" s="54" t="s">
        <v>131</v>
      </c>
      <c r="F48" s="54"/>
      <c r="G48" s="13"/>
    </row>
    <row r="49" spans="1:7" ht="20.25" customHeight="1">
      <c r="A49" s="38" t="s">
        <v>93</v>
      </c>
      <c r="B49" s="38" t="s">
        <v>119</v>
      </c>
      <c r="C49" s="38" t="s">
        <v>96</v>
      </c>
      <c r="D49" s="38" t="s">
        <v>10</v>
      </c>
      <c r="E49" s="54" t="s">
        <v>130</v>
      </c>
      <c r="F49" s="54" t="s">
        <v>132</v>
      </c>
      <c r="G49" s="13">
        <v>60000</v>
      </c>
    </row>
    <row r="50" spans="1:7" ht="20.25" customHeight="1">
      <c r="A50" s="64"/>
      <c r="B50" s="64"/>
      <c r="C50" s="64" t="s">
        <v>120</v>
      </c>
      <c r="D50" s="64"/>
      <c r="E50" s="57" t="s">
        <v>131</v>
      </c>
      <c r="F50" s="57"/>
      <c r="G50" s="65"/>
    </row>
    <row r="51" spans="1:7" ht="20.25" customHeight="1">
      <c r="A51" s="61"/>
      <c r="B51" s="67"/>
      <c r="C51" s="67" t="s">
        <v>121</v>
      </c>
      <c r="D51" s="67"/>
      <c r="E51" s="61"/>
      <c r="F51" s="61"/>
      <c r="G51" s="61"/>
    </row>
    <row r="52" spans="1:7" ht="20.25" customHeight="1" thickBot="1">
      <c r="A52" s="168" t="s">
        <v>20</v>
      </c>
      <c r="B52" s="169"/>
      <c r="C52" s="169"/>
      <c r="D52" s="169"/>
      <c r="E52" s="169"/>
      <c r="F52" s="170"/>
      <c r="G52" s="29">
        <f>+G9+G10+G11+G8+G12+G13+G14+G15+G16+G17+G18+G19+G22+G23+G28+G29+G32+G35+G40+G42+G43+G44+G45+G46+G47+G49</f>
        <v>762716.72</v>
      </c>
    </row>
    <row r="53" spans="1:7" ht="21.75" thickTop="1"/>
  </sheetData>
  <mergeCells count="4">
    <mergeCell ref="A1:G1"/>
    <mergeCell ref="A2:G2"/>
    <mergeCell ref="A3:G3"/>
    <mergeCell ref="A52:F52"/>
  </mergeCells>
  <pageMargins left="1.299212598425197" right="0.51181102362204722" top="0.94488188976377963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6"/>
  <sheetViews>
    <sheetView topLeftCell="A13" workbookViewId="0">
      <selection activeCell="B23" sqref="B23"/>
    </sheetView>
  </sheetViews>
  <sheetFormatPr defaultRowHeight="21"/>
  <cols>
    <col min="1" max="2" width="9.140625" style="50"/>
    <col min="3" max="3" width="30.5703125" style="50" customWidth="1"/>
    <col min="4" max="4" width="10.42578125" style="50" customWidth="1"/>
    <col min="5" max="5" width="17.42578125" style="50" customWidth="1"/>
    <col min="6" max="16384" width="9.140625" style="50"/>
  </cols>
  <sheetData>
    <row r="1" spans="1:5">
      <c r="A1" s="160" t="s">
        <v>35</v>
      </c>
      <c r="B1" s="160"/>
      <c r="C1" s="160"/>
      <c r="D1" s="160"/>
      <c r="E1" s="160"/>
    </row>
    <row r="2" spans="1:5">
      <c r="A2" s="160" t="s">
        <v>74</v>
      </c>
      <c r="B2" s="160"/>
      <c r="C2" s="160"/>
      <c r="D2" s="160"/>
      <c r="E2" s="160"/>
    </row>
    <row r="3" spans="1:5">
      <c r="A3" s="160" t="s">
        <v>75</v>
      </c>
      <c r="B3" s="160"/>
      <c r="C3" s="160"/>
      <c r="D3" s="160"/>
      <c r="E3" s="160"/>
    </row>
    <row r="5" spans="1:5">
      <c r="A5" s="50" t="s">
        <v>275</v>
      </c>
    </row>
    <row r="7" spans="1:5">
      <c r="B7" s="50" t="s">
        <v>139</v>
      </c>
      <c r="E7" s="37">
        <v>12696.55</v>
      </c>
    </row>
    <row r="8" spans="1:5">
      <c r="B8" s="50" t="s">
        <v>140</v>
      </c>
      <c r="E8" s="37">
        <v>509340</v>
      </c>
    </row>
    <row r="9" spans="1:5">
      <c r="B9" s="50" t="s">
        <v>141</v>
      </c>
      <c r="E9" s="37">
        <v>948282.58</v>
      </c>
    </row>
    <row r="10" spans="1:5">
      <c r="B10" s="50" t="s">
        <v>142</v>
      </c>
      <c r="E10" s="37">
        <v>9800</v>
      </c>
    </row>
    <row r="11" spans="1:5">
      <c r="B11" s="50" t="s">
        <v>143</v>
      </c>
      <c r="E11" s="37">
        <v>1000</v>
      </c>
    </row>
    <row r="12" spans="1:5" ht="21.75" thickBot="1">
      <c r="B12" s="160" t="s">
        <v>20</v>
      </c>
      <c r="C12" s="160"/>
      <c r="D12" s="160"/>
      <c r="E12" s="44">
        <f>SUM(E7:E11)</f>
        <v>1481119.13</v>
      </c>
    </row>
    <row r="13" spans="1:5" ht="21.75" thickTop="1"/>
    <row r="19" spans="1:5">
      <c r="A19" s="50" t="s">
        <v>276</v>
      </c>
    </row>
    <row r="21" spans="1:5">
      <c r="B21" s="50" t="s">
        <v>313</v>
      </c>
      <c r="E21" s="37">
        <v>138300</v>
      </c>
    </row>
    <row r="22" spans="1:5">
      <c r="B22" s="50" t="s">
        <v>314</v>
      </c>
      <c r="E22" s="37">
        <v>54400</v>
      </c>
    </row>
    <row r="23" spans="1:5">
      <c r="B23" s="50" t="s">
        <v>144</v>
      </c>
      <c r="E23" s="37">
        <v>100</v>
      </c>
    </row>
    <row r="24" spans="1:5">
      <c r="B24" s="50" t="s">
        <v>145</v>
      </c>
      <c r="E24" s="37">
        <v>30</v>
      </c>
    </row>
    <row r="25" spans="1:5" ht="21.75" thickBot="1">
      <c r="B25" s="160" t="s">
        <v>20</v>
      </c>
      <c r="C25" s="160"/>
      <c r="D25" s="160"/>
      <c r="E25" s="44">
        <f>SUM(E21:E24)</f>
        <v>192830</v>
      </c>
    </row>
    <row r="26" spans="1:5" ht="21.75" thickTop="1"/>
  </sheetData>
  <mergeCells count="5">
    <mergeCell ref="B12:D12"/>
    <mergeCell ref="A1:E1"/>
    <mergeCell ref="A2:E2"/>
    <mergeCell ref="A3:E3"/>
    <mergeCell ref="B25:D25"/>
  </mergeCells>
  <pageMargins left="1.299212598425197" right="0.70866141732283472" top="0.94488188976377963" bottom="0.9448818897637796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A5" sqref="A5"/>
    </sheetView>
  </sheetViews>
  <sheetFormatPr defaultRowHeight="21"/>
  <cols>
    <col min="1" max="1" width="4.28515625" style="50" customWidth="1"/>
    <col min="2" max="2" width="3.5703125" style="50" customWidth="1"/>
    <col min="3" max="3" width="9.140625" style="50"/>
    <col min="4" max="4" width="27.42578125" style="50" customWidth="1"/>
    <col min="5" max="5" width="14.28515625" style="50" customWidth="1"/>
    <col min="6" max="6" width="1.85546875" style="50" customWidth="1"/>
    <col min="7" max="7" width="14.28515625" style="50" customWidth="1"/>
    <col min="8" max="8" width="1.85546875" style="50" customWidth="1"/>
    <col min="9" max="9" width="14.28515625" style="50" customWidth="1"/>
    <col min="10" max="16384" width="9.140625" style="50"/>
  </cols>
  <sheetData>
    <row r="1" spans="1:9">
      <c r="A1" s="160" t="s">
        <v>35</v>
      </c>
      <c r="B1" s="160"/>
      <c r="C1" s="160"/>
      <c r="D1" s="160"/>
      <c r="E1" s="160"/>
      <c r="F1" s="160"/>
      <c r="G1" s="160"/>
      <c r="H1" s="160"/>
      <c r="I1" s="160"/>
    </row>
    <row r="2" spans="1:9">
      <c r="A2" s="160" t="s">
        <v>74</v>
      </c>
      <c r="B2" s="160"/>
      <c r="C2" s="160"/>
      <c r="D2" s="160"/>
      <c r="E2" s="160"/>
      <c r="F2" s="160"/>
      <c r="G2" s="160"/>
      <c r="H2" s="160"/>
      <c r="I2" s="160"/>
    </row>
    <row r="3" spans="1:9">
      <c r="A3" s="160" t="s">
        <v>75</v>
      </c>
      <c r="B3" s="160"/>
      <c r="C3" s="160"/>
      <c r="D3" s="160"/>
      <c r="E3" s="160"/>
      <c r="F3" s="160"/>
      <c r="G3" s="160"/>
      <c r="H3" s="160"/>
      <c r="I3" s="160"/>
    </row>
    <row r="5" spans="1:9">
      <c r="A5" s="50" t="s">
        <v>315</v>
      </c>
    </row>
    <row r="7" spans="1:9">
      <c r="A7" s="50" t="s">
        <v>154</v>
      </c>
      <c r="I7" s="37">
        <v>4365516.76</v>
      </c>
    </row>
    <row r="8" spans="1:9">
      <c r="B8" s="50" t="s">
        <v>146</v>
      </c>
      <c r="E8" s="37">
        <v>2744756</v>
      </c>
      <c r="G8" s="37"/>
    </row>
    <row r="9" spans="1:9">
      <c r="B9" s="50" t="s">
        <v>158</v>
      </c>
      <c r="E9" s="37"/>
      <c r="G9" s="37"/>
    </row>
    <row r="10" spans="1:9">
      <c r="C10" s="50" t="s">
        <v>147</v>
      </c>
      <c r="E10" s="37">
        <v>686189</v>
      </c>
      <c r="G10" s="37"/>
    </row>
    <row r="11" spans="1:9">
      <c r="A11" s="1" t="s">
        <v>149</v>
      </c>
      <c r="B11" s="68" t="s">
        <v>148</v>
      </c>
      <c r="G11" s="37">
        <f>+E8-E10</f>
        <v>2058567</v>
      </c>
    </row>
    <row r="12" spans="1:9">
      <c r="B12" s="50" t="s">
        <v>26</v>
      </c>
      <c r="G12" s="37">
        <v>876634</v>
      </c>
    </row>
    <row r="13" spans="1:9">
      <c r="A13" s="1" t="s">
        <v>150</v>
      </c>
      <c r="B13" s="50" t="s">
        <v>151</v>
      </c>
      <c r="G13" s="69" t="s">
        <v>155</v>
      </c>
      <c r="I13" s="66">
        <f>+G11+G12-1475000</f>
        <v>1460201</v>
      </c>
    </row>
    <row r="14" spans="1:9" ht="21.75" thickBot="1">
      <c r="A14" s="1" t="s">
        <v>152</v>
      </c>
      <c r="B14" s="1"/>
      <c r="C14" s="1"/>
      <c r="D14" s="1"/>
      <c r="E14" s="1"/>
      <c r="F14" s="1"/>
      <c r="G14" s="1"/>
      <c r="H14" s="1"/>
      <c r="I14" s="52">
        <f>+I7+I13</f>
        <v>5825717.7599999998</v>
      </c>
    </row>
    <row r="15" spans="1:9" ht="21.75" thickTop="1"/>
    <row r="18" spans="1:9">
      <c r="A18" s="1" t="s">
        <v>153</v>
      </c>
    </row>
    <row r="19" spans="1:9">
      <c r="B19" s="50" t="s">
        <v>156</v>
      </c>
      <c r="I19" s="37">
        <v>8741.1</v>
      </c>
    </row>
    <row r="20" spans="1:9" ht="21.75" thickBot="1">
      <c r="A20" s="1" t="s">
        <v>157</v>
      </c>
      <c r="B20" s="1"/>
      <c r="C20" s="1"/>
      <c r="D20" s="1"/>
      <c r="E20" s="1"/>
      <c r="F20" s="1"/>
      <c r="G20" s="1"/>
      <c r="H20" s="1"/>
      <c r="I20" s="52">
        <f>+I14-I19</f>
        <v>5816976.6600000001</v>
      </c>
    </row>
    <row r="21" spans="1:9" ht="21.75" thickTop="1"/>
    <row r="22" spans="1:9">
      <c r="A22" s="145" t="s">
        <v>305</v>
      </c>
      <c r="B22" s="123"/>
      <c r="C22" s="123"/>
      <c r="D22" s="123"/>
    </row>
    <row r="23" spans="1:9">
      <c r="A23" s="145" t="s">
        <v>317</v>
      </c>
      <c r="B23" s="123"/>
      <c r="C23" s="123"/>
      <c r="D23" s="123"/>
    </row>
  </sheetData>
  <mergeCells count="3">
    <mergeCell ref="A1:I1"/>
    <mergeCell ref="A2:I2"/>
    <mergeCell ref="A3:I3"/>
  </mergeCells>
  <pageMargins left="1.1023622047244095" right="0.51181102362204722" top="1.1417322834645669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topLeftCell="A10" workbookViewId="0">
      <selection activeCell="A5" sqref="A5"/>
    </sheetView>
  </sheetViews>
  <sheetFormatPr defaultRowHeight="21"/>
  <cols>
    <col min="1" max="1" width="19.42578125" style="50" customWidth="1"/>
    <col min="2" max="2" width="16.7109375" style="50" customWidth="1"/>
    <col min="3" max="3" width="32.140625" style="50" customWidth="1"/>
    <col min="4" max="7" width="14.85546875" style="50" customWidth="1"/>
    <col min="8" max="8" width="12.42578125" style="50" customWidth="1"/>
    <col min="9" max="16384" width="9.140625" style="50"/>
  </cols>
  <sheetData>
    <row r="1" spans="1:8">
      <c r="A1" s="160" t="s">
        <v>164</v>
      </c>
      <c r="B1" s="160"/>
      <c r="C1" s="160"/>
      <c r="D1" s="160"/>
      <c r="E1" s="160"/>
      <c r="F1" s="160"/>
      <c r="G1" s="160"/>
      <c r="H1" s="160"/>
    </row>
    <row r="2" spans="1:8">
      <c r="A2" s="160" t="s">
        <v>74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165</v>
      </c>
      <c r="B3" s="160"/>
      <c r="C3" s="160"/>
      <c r="D3" s="160"/>
      <c r="E3" s="160"/>
      <c r="F3" s="160"/>
      <c r="G3" s="160"/>
      <c r="H3" s="160"/>
    </row>
    <row r="4" spans="1:8" ht="9" customHeight="1"/>
    <row r="5" spans="1:8">
      <c r="A5" s="50" t="s">
        <v>316</v>
      </c>
    </row>
    <row r="6" spans="1:8" ht="11.25" customHeight="1"/>
    <row r="7" spans="1:8">
      <c r="A7" s="152" t="s">
        <v>90</v>
      </c>
      <c r="B7" s="152" t="s">
        <v>91</v>
      </c>
      <c r="C7" s="152" t="s">
        <v>92</v>
      </c>
      <c r="D7" s="173" t="s">
        <v>159</v>
      </c>
      <c r="E7" s="173" t="s">
        <v>160</v>
      </c>
      <c r="F7" s="173" t="s">
        <v>161</v>
      </c>
      <c r="G7" s="173" t="s">
        <v>162</v>
      </c>
      <c r="H7" s="173" t="s">
        <v>163</v>
      </c>
    </row>
    <row r="8" spans="1:8">
      <c r="A8" s="172"/>
      <c r="B8" s="172"/>
      <c r="C8" s="172"/>
      <c r="D8" s="174"/>
      <c r="E8" s="174"/>
      <c r="F8" s="174"/>
      <c r="G8" s="174"/>
      <c r="H8" s="174"/>
    </row>
    <row r="9" spans="1:8">
      <c r="A9" s="53" t="s">
        <v>174</v>
      </c>
      <c r="B9" s="53" t="s">
        <v>221</v>
      </c>
      <c r="C9" s="53" t="s">
        <v>222</v>
      </c>
      <c r="D9" s="63">
        <v>806000</v>
      </c>
      <c r="E9" s="63">
        <v>804000</v>
      </c>
      <c r="F9" s="63">
        <v>804000</v>
      </c>
      <c r="G9" s="63">
        <v>0</v>
      </c>
      <c r="H9" s="63">
        <v>0</v>
      </c>
    </row>
    <row r="10" spans="1:8">
      <c r="A10" s="54"/>
      <c r="B10" s="54"/>
      <c r="C10" s="54" t="s">
        <v>223</v>
      </c>
      <c r="D10" s="13"/>
      <c r="E10" s="13"/>
      <c r="F10" s="13"/>
      <c r="G10" s="13"/>
      <c r="H10" s="13"/>
    </row>
    <row r="11" spans="1:8">
      <c r="A11" s="54" t="s">
        <v>11</v>
      </c>
      <c r="B11" s="54" t="s">
        <v>224</v>
      </c>
      <c r="C11" s="54" t="s">
        <v>225</v>
      </c>
      <c r="D11" s="13">
        <v>18000</v>
      </c>
      <c r="E11" s="13">
        <v>18000</v>
      </c>
      <c r="F11" s="13">
        <v>18000</v>
      </c>
      <c r="G11" s="13">
        <v>0</v>
      </c>
      <c r="H11" s="13">
        <v>0</v>
      </c>
    </row>
    <row r="12" spans="1:8">
      <c r="A12" s="54"/>
      <c r="B12" s="54"/>
      <c r="C12" s="54" t="s">
        <v>226</v>
      </c>
      <c r="D12" s="13"/>
      <c r="E12" s="13"/>
      <c r="F12" s="13"/>
      <c r="G12" s="13"/>
      <c r="H12" s="13"/>
    </row>
    <row r="13" spans="1:8">
      <c r="A13" s="54" t="s">
        <v>174</v>
      </c>
      <c r="B13" s="54" t="s">
        <v>221</v>
      </c>
      <c r="C13" s="54" t="s">
        <v>227</v>
      </c>
      <c r="D13" s="13">
        <v>498500</v>
      </c>
      <c r="E13" s="13">
        <v>498000</v>
      </c>
      <c r="F13" s="13">
        <v>498000</v>
      </c>
      <c r="G13" s="13">
        <v>0</v>
      </c>
      <c r="H13" s="13">
        <v>0</v>
      </c>
    </row>
    <row r="14" spans="1:8">
      <c r="A14" s="54"/>
      <c r="B14" s="54"/>
      <c r="C14" s="54" t="s">
        <v>228</v>
      </c>
      <c r="D14" s="13"/>
      <c r="E14" s="13"/>
      <c r="F14" s="13"/>
      <c r="G14" s="13"/>
      <c r="H14" s="13"/>
    </row>
    <row r="15" spans="1:8">
      <c r="A15" s="54" t="s">
        <v>174</v>
      </c>
      <c r="B15" s="54" t="s">
        <v>221</v>
      </c>
      <c r="C15" s="54" t="s">
        <v>229</v>
      </c>
      <c r="D15" s="13">
        <v>155000</v>
      </c>
      <c r="E15" s="13">
        <v>155000</v>
      </c>
      <c r="F15" s="13">
        <v>155000</v>
      </c>
      <c r="G15" s="13">
        <v>0</v>
      </c>
      <c r="H15" s="13">
        <v>0</v>
      </c>
    </row>
    <row r="16" spans="1:8">
      <c r="A16" s="54" t="s">
        <v>174</v>
      </c>
      <c r="B16" s="54" t="s">
        <v>221</v>
      </c>
      <c r="C16" s="54" t="s">
        <v>302</v>
      </c>
      <c r="D16" s="13">
        <v>472000</v>
      </c>
      <c r="E16" s="13">
        <v>471000</v>
      </c>
      <c r="F16" s="13"/>
      <c r="G16" s="13">
        <v>471000</v>
      </c>
      <c r="H16" s="13">
        <v>0</v>
      </c>
    </row>
    <row r="17" spans="1:8">
      <c r="A17" s="54"/>
      <c r="B17" s="54"/>
      <c r="C17" s="54" t="s">
        <v>303</v>
      </c>
      <c r="D17" s="54"/>
      <c r="E17" s="54"/>
      <c r="F17" s="54"/>
      <c r="G17" s="54"/>
      <c r="H17" s="54"/>
    </row>
    <row r="18" spans="1:8">
      <c r="A18" s="54" t="s">
        <v>174</v>
      </c>
      <c r="B18" s="54" t="s">
        <v>221</v>
      </c>
      <c r="C18" s="54" t="s">
        <v>304</v>
      </c>
      <c r="D18" s="13">
        <v>481000</v>
      </c>
      <c r="E18" s="13">
        <v>480000</v>
      </c>
      <c r="F18" s="13"/>
      <c r="G18" s="13">
        <v>480000</v>
      </c>
      <c r="H18" s="13">
        <v>0</v>
      </c>
    </row>
    <row r="19" spans="1:8">
      <c r="A19" s="54"/>
      <c r="B19" s="54"/>
      <c r="C19" s="54"/>
      <c r="D19" s="54"/>
      <c r="E19" s="54"/>
      <c r="F19" s="54"/>
      <c r="G19" s="54"/>
      <c r="H19" s="54"/>
    </row>
    <row r="20" spans="1:8">
      <c r="A20" s="54"/>
      <c r="B20" s="54"/>
      <c r="C20" s="54"/>
      <c r="D20" s="54"/>
      <c r="E20" s="54"/>
      <c r="F20" s="54"/>
      <c r="G20" s="54"/>
      <c r="H20" s="54"/>
    </row>
    <row r="21" spans="1:8">
      <c r="A21" s="57"/>
      <c r="B21" s="57"/>
      <c r="C21" s="57"/>
      <c r="D21" s="57"/>
      <c r="E21" s="57"/>
      <c r="F21" s="57"/>
      <c r="G21" s="57"/>
      <c r="H21" s="57"/>
    </row>
    <row r="22" spans="1:8" ht="21.75" thickBot="1">
      <c r="A22" s="166" t="s">
        <v>20</v>
      </c>
      <c r="B22" s="171"/>
      <c r="C22" s="167"/>
      <c r="D22" s="29">
        <f>SUM(D9:D21)</f>
        <v>2430500</v>
      </c>
      <c r="E22" s="29">
        <f>SUM(E9:E21)</f>
        <v>2426000</v>
      </c>
      <c r="F22" s="29">
        <f>SUM(F9:F21)</f>
        <v>1475000</v>
      </c>
      <c r="G22" s="29">
        <f>SUM(G9:G21)</f>
        <v>951000</v>
      </c>
      <c r="H22" s="76"/>
    </row>
    <row r="23" spans="1:8" ht="21.75" thickTop="1"/>
  </sheetData>
  <mergeCells count="12">
    <mergeCell ref="A22:C22"/>
    <mergeCell ref="B7:B8"/>
    <mergeCell ref="C7:C8"/>
    <mergeCell ref="A1:H1"/>
    <mergeCell ref="A2:H2"/>
    <mergeCell ref="A3:H3"/>
    <mergeCell ref="D7:D8"/>
    <mergeCell ref="E7:E8"/>
    <mergeCell ref="F7:F8"/>
    <mergeCell ref="G7:G8"/>
    <mergeCell ref="H7:H8"/>
    <mergeCell ref="A7:A8"/>
  </mergeCells>
  <pageMargins left="0.9055118110236221" right="0.70866141732283472" top="1.1417322834645669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A5" sqref="A5"/>
    </sheetView>
  </sheetViews>
  <sheetFormatPr defaultRowHeight="21"/>
  <cols>
    <col min="1" max="1" width="4.28515625" style="50" customWidth="1"/>
    <col min="2" max="2" width="5.140625" style="50" customWidth="1"/>
    <col min="3" max="3" width="9.140625" style="50"/>
    <col min="4" max="4" width="27.42578125" style="50" customWidth="1"/>
    <col min="5" max="5" width="14.28515625" style="50" customWidth="1"/>
    <col min="6" max="6" width="1.85546875" style="50" customWidth="1"/>
    <col min="7" max="7" width="14.28515625" style="50" customWidth="1"/>
    <col min="8" max="8" width="1.85546875" style="50" customWidth="1"/>
    <col min="9" max="9" width="14.28515625" style="50" customWidth="1"/>
    <col min="10" max="16384" width="9.140625" style="50"/>
  </cols>
  <sheetData>
    <row r="1" spans="1:9">
      <c r="A1" s="160" t="s">
        <v>35</v>
      </c>
      <c r="B1" s="160"/>
      <c r="C1" s="160"/>
      <c r="D1" s="160"/>
      <c r="E1" s="160"/>
      <c r="F1" s="160"/>
      <c r="G1" s="160"/>
      <c r="H1" s="160"/>
      <c r="I1" s="160"/>
    </row>
    <row r="2" spans="1:9">
      <c r="A2" s="160" t="s">
        <v>74</v>
      </c>
      <c r="B2" s="160"/>
      <c r="C2" s="160"/>
      <c r="D2" s="160"/>
      <c r="E2" s="160"/>
      <c r="F2" s="160"/>
      <c r="G2" s="160"/>
      <c r="H2" s="160"/>
      <c r="I2" s="160"/>
    </row>
    <row r="3" spans="1:9">
      <c r="A3" s="160" t="s">
        <v>75</v>
      </c>
      <c r="B3" s="160"/>
      <c r="C3" s="160"/>
      <c r="D3" s="160"/>
      <c r="E3" s="160"/>
      <c r="F3" s="160"/>
      <c r="G3" s="160"/>
      <c r="H3" s="160"/>
      <c r="I3" s="160"/>
    </row>
    <row r="5" spans="1:9">
      <c r="A5" s="50" t="s">
        <v>318</v>
      </c>
    </row>
    <row r="7" spans="1:9">
      <c r="A7" s="50" t="s">
        <v>277</v>
      </c>
      <c r="I7" s="37">
        <v>9191616.4199999999</v>
      </c>
    </row>
    <row r="8" spans="1:9">
      <c r="B8" s="50" t="s">
        <v>280</v>
      </c>
      <c r="C8" s="50" t="s">
        <v>281</v>
      </c>
      <c r="E8" s="37"/>
      <c r="G8" s="37"/>
      <c r="I8" s="107">
        <v>686189</v>
      </c>
    </row>
    <row r="9" spans="1:9">
      <c r="B9" s="1" t="s">
        <v>20</v>
      </c>
      <c r="E9" s="37"/>
      <c r="G9" s="37"/>
      <c r="I9" s="66">
        <f>SUM(I7:I8)</f>
        <v>9877805.4199999999</v>
      </c>
    </row>
    <row r="10" spans="1:9">
      <c r="A10" s="1"/>
      <c r="B10" s="120" t="s">
        <v>150</v>
      </c>
      <c r="C10" s="50" t="s">
        <v>278</v>
      </c>
      <c r="G10" s="37"/>
      <c r="I10" s="37">
        <v>4559000</v>
      </c>
    </row>
    <row r="11" spans="1:9" ht="21.75" thickBot="1">
      <c r="A11" s="1" t="s">
        <v>279</v>
      </c>
      <c r="B11" s="1"/>
      <c r="C11" s="1"/>
      <c r="D11" s="1"/>
      <c r="E11" s="1"/>
      <c r="F11" s="1"/>
      <c r="G11" s="1"/>
      <c r="H11" s="1"/>
      <c r="I11" s="52">
        <f>+I9-I10</f>
        <v>5318805.42</v>
      </c>
    </row>
    <row r="12" spans="1:9" ht="21.75" thickTop="1"/>
    <row r="13" spans="1:9">
      <c r="A13" s="123"/>
    </row>
    <row r="14" spans="1:9">
      <c r="A14" s="123"/>
    </row>
    <row r="15" spans="1:9">
      <c r="A15" s="1"/>
    </row>
    <row r="16" spans="1:9">
      <c r="I16" s="103"/>
    </row>
    <row r="17" spans="1:9">
      <c r="A17" s="1"/>
      <c r="B17" s="1"/>
      <c r="C17" s="1"/>
      <c r="D17" s="1"/>
      <c r="E17" s="1"/>
      <c r="F17" s="1"/>
      <c r="G17" s="1"/>
      <c r="H17" s="1"/>
      <c r="I17" s="105"/>
    </row>
  </sheetData>
  <mergeCells count="3">
    <mergeCell ref="A1:I1"/>
    <mergeCell ref="A2:I2"/>
    <mergeCell ref="A3:I3"/>
  </mergeCells>
  <pageMargins left="1.1023622047244095" right="0.51181102362204722" top="1.1417322834645669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7" workbookViewId="0">
      <selection activeCell="A17" sqref="A17:B17"/>
    </sheetView>
  </sheetViews>
  <sheetFormatPr defaultRowHeight="21"/>
  <cols>
    <col min="1" max="1" width="18.85546875" style="50" customWidth="1"/>
    <col min="2" max="2" width="16.7109375" style="50" customWidth="1"/>
    <col min="3" max="3" width="38.28515625" style="50" customWidth="1"/>
    <col min="4" max="6" width="16" style="50" customWidth="1"/>
    <col min="7" max="7" width="12.7109375" style="50" customWidth="1"/>
    <col min="8" max="8" width="13.42578125" style="50" customWidth="1"/>
    <col min="9" max="16384" width="9.140625" style="50"/>
  </cols>
  <sheetData>
    <row r="1" spans="1:8">
      <c r="A1" s="160" t="s">
        <v>164</v>
      </c>
      <c r="B1" s="160"/>
      <c r="C1" s="160"/>
      <c r="D1" s="160"/>
      <c r="E1" s="160"/>
      <c r="F1" s="160"/>
      <c r="G1" s="160"/>
      <c r="H1" s="160"/>
    </row>
    <row r="2" spans="1:8">
      <c r="A2" s="160" t="s">
        <v>74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165</v>
      </c>
      <c r="B3" s="160"/>
      <c r="C3" s="160"/>
      <c r="D3" s="160"/>
      <c r="E3" s="160"/>
      <c r="F3" s="160"/>
      <c r="G3" s="160"/>
      <c r="H3" s="160"/>
    </row>
    <row r="4" spans="1:8" ht="7.5" customHeight="1"/>
    <row r="5" spans="1:8">
      <c r="A5" s="50" t="s">
        <v>319</v>
      </c>
    </row>
    <row r="6" spans="1:8" ht="7.5" customHeight="1"/>
    <row r="7" spans="1:8">
      <c r="A7" s="175" t="s">
        <v>90</v>
      </c>
      <c r="B7" s="175" t="s">
        <v>91</v>
      </c>
      <c r="C7" s="175" t="s">
        <v>92</v>
      </c>
      <c r="D7" s="176" t="s">
        <v>159</v>
      </c>
      <c r="E7" s="176" t="s">
        <v>160</v>
      </c>
      <c r="F7" s="176" t="s">
        <v>161</v>
      </c>
      <c r="G7" s="176" t="s">
        <v>162</v>
      </c>
      <c r="H7" s="176" t="s">
        <v>163</v>
      </c>
    </row>
    <row r="8" spans="1:8">
      <c r="A8" s="153"/>
      <c r="B8" s="153"/>
      <c r="C8" s="153"/>
      <c r="D8" s="177"/>
      <c r="E8" s="177"/>
      <c r="F8" s="177"/>
      <c r="G8" s="177"/>
      <c r="H8" s="177"/>
    </row>
    <row r="9" spans="1:8">
      <c r="A9" s="53" t="s">
        <v>174</v>
      </c>
      <c r="B9" s="53" t="s">
        <v>221</v>
      </c>
      <c r="C9" s="53" t="s">
        <v>282</v>
      </c>
      <c r="D9" s="121">
        <v>444000</v>
      </c>
      <c r="E9" s="121">
        <v>442000</v>
      </c>
      <c r="F9" s="63">
        <v>442000</v>
      </c>
      <c r="G9" s="63">
        <v>0</v>
      </c>
      <c r="H9" s="63">
        <v>0</v>
      </c>
    </row>
    <row r="10" spans="1:8">
      <c r="A10" s="54" t="s">
        <v>174</v>
      </c>
      <c r="B10" s="54" t="s">
        <v>221</v>
      </c>
      <c r="C10" s="54" t="s">
        <v>293</v>
      </c>
      <c r="D10" s="122">
        <v>224000</v>
      </c>
      <c r="E10" s="13">
        <v>223000</v>
      </c>
      <c r="F10" s="13">
        <v>223000</v>
      </c>
      <c r="G10" s="13">
        <v>0</v>
      </c>
      <c r="H10" s="13">
        <v>0</v>
      </c>
    </row>
    <row r="11" spans="1:8">
      <c r="A11" s="54" t="s">
        <v>174</v>
      </c>
      <c r="B11" s="54" t="s">
        <v>221</v>
      </c>
      <c r="C11" s="54" t="s">
        <v>283</v>
      </c>
      <c r="D11" s="13">
        <v>498000</v>
      </c>
      <c r="E11" s="13">
        <v>494000</v>
      </c>
      <c r="F11" s="13">
        <v>494000</v>
      </c>
      <c r="G11" s="13">
        <v>0</v>
      </c>
      <c r="H11" s="13">
        <v>0</v>
      </c>
    </row>
    <row r="12" spans="1:8">
      <c r="A12" s="54" t="s">
        <v>174</v>
      </c>
      <c r="B12" s="54" t="s">
        <v>221</v>
      </c>
      <c r="C12" s="54" t="s">
        <v>284</v>
      </c>
      <c r="D12" s="13">
        <v>499000</v>
      </c>
      <c r="E12" s="13">
        <v>490000</v>
      </c>
      <c r="F12" s="13">
        <v>490000</v>
      </c>
      <c r="G12" s="13">
        <v>0</v>
      </c>
      <c r="H12" s="13">
        <v>0</v>
      </c>
    </row>
    <row r="13" spans="1:8">
      <c r="A13" s="54" t="s">
        <v>174</v>
      </c>
      <c r="B13" s="54" t="s">
        <v>221</v>
      </c>
      <c r="C13" s="54" t="s">
        <v>285</v>
      </c>
      <c r="D13" s="13">
        <v>494000</v>
      </c>
      <c r="E13" s="13">
        <v>487000</v>
      </c>
      <c r="F13" s="13">
        <v>487000</v>
      </c>
      <c r="G13" s="13">
        <v>0</v>
      </c>
      <c r="H13" s="13">
        <v>0</v>
      </c>
    </row>
    <row r="14" spans="1:8">
      <c r="A14" s="54"/>
      <c r="B14" s="54"/>
      <c r="C14" s="54" t="s">
        <v>286</v>
      </c>
      <c r="D14" s="13"/>
      <c r="E14" s="13"/>
      <c r="F14" s="13"/>
      <c r="G14" s="13"/>
      <c r="H14" s="13"/>
    </row>
    <row r="15" spans="1:8">
      <c r="A15" s="54" t="s">
        <v>174</v>
      </c>
      <c r="B15" s="54" t="s">
        <v>221</v>
      </c>
      <c r="C15" s="54" t="s">
        <v>287</v>
      </c>
      <c r="D15" s="13">
        <v>494000</v>
      </c>
      <c r="E15" s="13">
        <v>485000</v>
      </c>
      <c r="F15" s="13">
        <v>485000</v>
      </c>
      <c r="G15" s="13">
        <v>0</v>
      </c>
      <c r="H15" s="13">
        <v>0</v>
      </c>
    </row>
    <row r="16" spans="1:8">
      <c r="A16" s="54" t="s">
        <v>174</v>
      </c>
      <c r="B16" s="54" t="s">
        <v>221</v>
      </c>
      <c r="C16" s="54" t="s">
        <v>288</v>
      </c>
      <c r="D16" s="13">
        <v>494000</v>
      </c>
      <c r="E16" s="13">
        <v>485000</v>
      </c>
      <c r="F16" s="13">
        <v>485000</v>
      </c>
      <c r="G16" s="13">
        <v>0</v>
      </c>
      <c r="H16" s="13">
        <v>0</v>
      </c>
    </row>
    <row r="17" spans="1:8">
      <c r="A17" s="54"/>
      <c r="B17" s="54"/>
      <c r="C17" s="54" t="s">
        <v>289</v>
      </c>
      <c r="D17" s="13"/>
      <c r="E17" s="13"/>
      <c r="F17" s="13"/>
      <c r="G17" s="13"/>
      <c r="H17" s="13"/>
    </row>
    <row r="18" spans="1:8">
      <c r="A18" s="54" t="s">
        <v>174</v>
      </c>
      <c r="B18" s="54" t="s">
        <v>221</v>
      </c>
      <c r="C18" s="54" t="s">
        <v>290</v>
      </c>
      <c r="D18" s="13">
        <v>498000</v>
      </c>
      <c r="E18" s="13">
        <v>494000</v>
      </c>
      <c r="F18" s="13">
        <v>494000</v>
      </c>
      <c r="G18" s="13">
        <v>0</v>
      </c>
      <c r="H18" s="13">
        <v>0</v>
      </c>
    </row>
    <row r="19" spans="1:8">
      <c r="A19" s="54" t="s">
        <v>174</v>
      </c>
      <c r="B19" s="54" t="s">
        <v>221</v>
      </c>
      <c r="C19" s="54" t="s">
        <v>291</v>
      </c>
      <c r="D19" s="13">
        <v>492000</v>
      </c>
      <c r="E19" s="13">
        <v>474000</v>
      </c>
      <c r="F19" s="13">
        <v>474000</v>
      </c>
      <c r="G19" s="13">
        <v>0</v>
      </c>
      <c r="H19" s="13">
        <v>0</v>
      </c>
    </row>
    <row r="20" spans="1:8">
      <c r="A20" s="54" t="s">
        <v>174</v>
      </c>
      <c r="B20" s="54" t="s">
        <v>221</v>
      </c>
      <c r="C20" s="54" t="s">
        <v>292</v>
      </c>
      <c r="D20" s="13">
        <v>494000</v>
      </c>
      <c r="E20" s="13">
        <v>485000</v>
      </c>
      <c r="F20" s="13">
        <v>485000</v>
      </c>
      <c r="G20" s="13">
        <v>0</v>
      </c>
      <c r="H20" s="13">
        <v>0</v>
      </c>
    </row>
    <row r="21" spans="1:8">
      <c r="A21" s="54"/>
      <c r="B21" s="54"/>
      <c r="C21" s="54"/>
      <c r="D21" s="54"/>
      <c r="E21" s="54"/>
      <c r="F21" s="54"/>
      <c r="G21" s="54"/>
      <c r="H21" s="54"/>
    </row>
    <row r="22" spans="1:8">
      <c r="A22" s="57"/>
      <c r="B22" s="57"/>
      <c r="C22" s="57"/>
      <c r="D22" s="57"/>
      <c r="E22" s="57"/>
      <c r="F22" s="57"/>
      <c r="G22" s="57"/>
      <c r="H22" s="57"/>
    </row>
    <row r="23" spans="1:8" ht="21.75" thickBot="1">
      <c r="A23" s="166" t="s">
        <v>20</v>
      </c>
      <c r="B23" s="171"/>
      <c r="C23" s="167"/>
      <c r="D23" s="29">
        <f>SUM(D9:D22)</f>
        <v>4631000</v>
      </c>
      <c r="E23" s="29">
        <f t="shared" ref="E23:H23" si="0">SUM(E9:E22)</f>
        <v>4559000</v>
      </c>
      <c r="F23" s="29">
        <f t="shared" si="0"/>
        <v>4559000</v>
      </c>
      <c r="G23" s="29">
        <f t="shared" si="0"/>
        <v>0</v>
      </c>
      <c r="H23" s="29">
        <f t="shared" si="0"/>
        <v>0</v>
      </c>
    </row>
    <row r="24" spans="1:8" ht="21.75" thickTop="1"/>
  </sheetData>
  <mergeCells count="12">
    <mergeCell ref="A23:C23"/>
    <mergeCell ref="A1:H1"/>
    <mergeCell ref="A2:H2"/>
    <mergeCell ref="A3:H3"/>
    <mergeCell ref="A7:A8"/>
    <mergeCell ref="B7:B8"/>
    <mergeCell ref="C7:C8"/>
    <mergeCell ref="D7:D8"/>
    <mergeCell ref="E7:E8"/>
    <mergeCell ref="F7:F8"/>
    <mergeCell ref="G7:G8"/>
    <mergeCell ref="H7:H8"/>
  </mergeCells>
  <pageMargins left="0.51181102362204722" right="0.51181102362204722" top="1.1417322834645669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7" sqref="D7:F7"/>
    </sheetView>
  </sheetViews>
  <sheetFormatPr defaultRowHeight="21"/>
  <cols>
    <col min="1" max="6" width="23.7109375" style="50" customWidth="1"/>
    <col min="7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</row>
    <row r="2" spans="1:7">
      <c r="A2" s="160" t="s">
        <v>178</v>
      </c>
      <c r="B2" s="160"/>
      <c r="C2" s="160"/>
      <c r="D2" s="160"/>
      <c r="E2" s="160"/>
      <c r="F2" s="160"/>
    </row>
    <row r="3" spans="1:7">
      <c r="A3" s="160" t="s">
        <v>167</v>
      </c>
      <c r="B3" s="160"/>
      <c r="C3" s="160"/>
      <c r="D3" s="160"/>
      <c r="E3" s="160"/>
      <c r="F3" s="160"/>
    </row>
    <row r="4" spans="1:7" ht="10.5" customHeight="1"/>
    <row r="5" spans="1:7">
      <c r="A5" s="55" t="s">
        <v>166</v>
      </c>
      <c r="B5" s="55" t="s">
        <v>90</v>
      </c>
      <c r="C5" s="55" t="s">
        <v>87</v>
      </c>
      <c r="D5" s="55" t="s">
        <v>0</v>
      </c>
      <c r="E5" s="55" t="s">
        <v>9</v>
      </c>
      <c r="F5" s="55" t="s">
        <v>20</v>
      </c>
    </row>
    <row r="6" spans="1:7">
      <c r="A6" s="62" t="s">
        <v>9</v>
      </c>
      <c r="B6" s="62" t="s">
        <v>9</v>
      </c>
      <c r="C6" s="62" t="s">
        <v>230</v>
      </c>
      <c r="D6" s="63">
        <v>1279000</v>
      </c>
      <c r="E6" s="63">
        <v>261512</v>
      </c>
      <c r="F6" s="63">
        <f>SUM(E6)</f>
        <v>261512</v>
      </c>
    </row>
    <row r="7" spans="1:7">
      <c r="A7" s="38" t="s">
        <v>9</v>
      </c>
      <c r="B7" s="38" t="s">
        <v>9</v>
      </c>
      <c r="C7" s="54" t="s">
        <v>231</v>
      </c>
      <c r="D7" s="122">
        <v>7861050</v>
      </c>
      <c r="E7" s="122">
        <v>7861050</v>
      </c>
      <c r="F7" s="122">
        <f>SUM(E7)</f>
        <v>7861050</v>
      </c>
      <c r="G7" s="66"/>
    </row>
    <row r="8" spans="1:7">
      <c r="A8" s="54"/>
      <c r="B8" s="54"/>
      <c r="C8" s="54"/>
      <c r="D8" s="54"/>
      <c r="E8" s="54"/>
      <c r="F8" s="54"/>
    </row>
    <row r="9" spans="1:7">
      <c r="A9" s="54"/>
      <c r="B9" s="54"/>
      <c r="C9" s="54"/>
      <c r="D9" s="54"/>
      <c r="E9" s="54"/>
      <c r="F9" s="54"/>
    </row>
    <row r="10" spans="1:7">
      <c r="A10" s="54"/>
      <c r="B10" s="54"/>
      <c r="C10" s="54"/>
      <c r="D10" s="54"/>
      <c r="E10" s="54"/>
      <c r="F10" s="54"/>
    </row>
    <row r="11" spans="1:7">
      <c r="A11" s="54"/>
      <c r="B11" s="54"/>
      <c r="C11" s="54"/>
      <c r="D11" s="54"/>
      <c r="E11" s="54"/>
      <c r="F11" s="54"/>
    </row>
    <row r="12" spans="1:7">
      <c r="A12" s="54"/>
      <c r="B12" s="54"/>
      <c r="C12" s="54"/>
      <c r="D12" s="54"/>
      <c r="E12" s="54"/>
      <c r="F12" s="54"/>
    </row>
    <row r="13" spans="1:7">
      <c r="A13" s="54"/>
      <c r="B13" s="54"/>
      <c r="C13" s="54"/>
      <c r="D13" s="54"/>
      <c r="E13" s="54"/>
      <c r="F13" s="54"/>
    </row>
    <row r="14" spans="1:7">
      <c r="A14" s="57"/>
      <c r="B14" s="57"/>
      <c r="C14" s="57"/>
      <c r="D14" s="57"/>
      <c r="E14" s="57"/>
      <c r="F14" s="57"/>
    </row>
    <row r="15" spans="1:7" ht="21.75" thickBot="1">
      <c r="A15" s="166" t="s">
        <v>20</v>
      </c>
      <c r="B15" s="171"/>
      <c r="C15" s="167"/>
      <c r="D15" s="29">
        <f>SUM(D6:D14)</f>
        <v>9140050</v>
      </c>
      <c r="E15" s="29">
        <f t="shared" ref="E15:F15" si="0">SUM(E6:E14)</f>
        <v>8122562</v>
      </c>
      <c r="F15" s="29">
        <f t="shared" si="0"/>
        <v>8122562</v>
      </c>
    </row>
    <row r="16" spans="1:7" ht="21.75" thickTop="1"/>
  </sheetData>
  <mergeCells count="4">
    <mergeCell ref="A1:F1"/>
    <mergeCell ref="A2:F2"/>
    <mergeCell ref="A3:F3"/>
    <mergeCell ref="A15:C15"/>
  </mergeCells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"/>
  <sheetViews>
    <sheetView topLeftCell="A4" workbookViewId="0">
      <selection activeCell="D8" sqref="D8"/>
    </sheetView>
  </sheetViews>
  <sheetFormatPr defaultRowHeight="21"/>
  <cols>
    <col min="1" max="1" width="12.140625" style="50" customWidth="1"/>
    <col min="2" max="2" width="20.140625" style="50" customWidth="1"/>
    <col min="3" max="3" width="23.42578125" style="50" customWidth="1"/>
    <col min="4" max="8" width="18" style="50" customWidth="1"/>
    <col min="9" max="16384" width="9.140625" style="50"/>
  </cols>
  <sheetData>
    <row r="1" spans="1:8">
      <c r="A1" s="160" t="s">
        <v>35</v>
      </c>
      <c r="B1" s="160"/>
      <c r="C1" s="160"/>
      <c r="D1" s="160"/>
      <c r="E1" s="160"/>
      <c r="F1" s="160"/>
      <c r="G1" s="160"/>
      <c r="H1" s="160"/>
    </row>
    <row r="2" spans="1:8">
      <c r="A2" s="160" t="s">
        <v>177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167</v>
      </c>
      <c r="B3" s="160"/>
      <c r="C3" s="160"/>
      <c r="D3" s="160"/>
      <c r="E3" s="160"/>
      <c r="F3" s="160"/>
      <c r="G3" s="160"/>
      <c r="H3" s="160"/>
    </row>
    <row r="4" spans="1:8" ht="10.5" customHeight="1"/>
    <row r="5" spans="1:8" ht="42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168</v>
      </c>
      <c r="F5" s="70" t="s">
        <v>169</v>
      </c>
      <c r="G5" s="70" t="s">
        <v>170</v>
      </c>
      <c r="H5" s="70" t="s">
        <v>20</v>
      </c>
    </row>
    <row r="6" spans="1:8">
      <c r="A6" s="53" t="s">
        <v>171</v>
      </c>
      <c r="B6" s="53" t="s">
        <v>21</v>
      </c>
      <c r="C6" s="62" t="s">
        <v>230</v>
      </c>
      <c r="D6" s="63">
        <v>2229000</v>
      </c>
      <c r="E6" s="63">
        <v>2225520</v>
      </c>
      <c r="F6" s="63">
        <v>0</v>
      </c>
      <c r="G6" s="63">
        <v>0</v>
      </c>
      <c r="H6" s="63">
        <f>SUM(E6:G6)</f>
        <v>2225520</v>
      </c>
    </row>
    <row r="7" spans="1:8">
      <c r="A7" s="54"/>
      <c r="B7" s="54" t="s">
        <v>22</v>
      </c>
      <c r="C7" s="38" t="s">
        <v>230</v>
      </c>
      <c r="D7" s="13">
        <v>4347000</v>
      </c>
      <c r="E7" s="13">
        <v>2998790.06</v>
      </c>
      <c r="F7" s="13">
        <v>0</v>
      </c>
      <c r="G7" s="13">
        <v>1341785.71</v>
      </c>
      <c r="H7" s="13">
        <f>SUM(E7:G7)</f>
        <v>4340575.7699999996</v>
      </c>
    </row>
    <row r="8" spans="1:8">
      <c r="A8" s="54"/>
      <c r="B8" s="54" t="s">
        <v>22</v>
      </c>
      <c r="C8" s="38" t="s">
        <v>231</v>
      </c>
      <c r="D8" s="13">
        <v>129000</v>
      </c>
      <c r="E8" s="13">
        <v>129000</v>
      </c>
      <c r="F8" s="13">
        <v>0</v>
      </c>
      <c r="G8" s="13">
        <v>0</v>
      </c>
      <c r="H8" s="13">
        <f t="shared" ref="H8:H16" si="0">SUM(E8:G8)</f>
        <v>129000</v>
      </c>
    </row>
    <row r="9" spans="1:8">
      <c r="A9" s="54" t="s">
        <v>172</v>
      </c>
      <c r="B9" s="54" t="s">
        <v>10</v>
      </c>
      <c r="C9" s="38" t="s">
        <v>230</v>
      </c>
      <c r="D9" s="13">
        <v>712000</v>
      </c>
      <c r="E9" s="13">
        <v>373330</v>
      </c>
      <c r="F9" s="13">
        <v>0</v>
      </c>
      <c r="G9" s="13">
        <v>212400</v>
      </c>
      <c r="H9" s="13">
        <f t="shared" si="0"/>
        <v>585730</v>
      </c>
    </row>
    <row r="10" spans="1:8">
      <c r="A10" s="54"/>
      <c r="B10" s="54" t="s">
        <v>11</v>
      </c>
      <c r="C10" s="38" t="s">
        <v>230</v>
      </c>
      <c r="D10" s="13">
        <v>2051100</v>
      </c>
      <c r="E10" s="13">
        <v>1346915.68</v>
      </c>
      <c r="F10" s="13">
        <v>0</v>
      </c>
      <c r="G10" s="13">
        <v>196596</v>
      </c>
      <c r="H10" s="13">
        <f t="shared" si="0"/>
        <v>1543511.68</v>
      </c>
    </row>
    <row r="11" spans="1:8">
      <c r="A11" s="54"/>
      <c r="B11" s="54" t="s">
        <v>12</v>
      </c>
      <c r="C11" s="38" t="s">
        <v>230</v>
      </c>
      <c r="D11" s="13">
        <v>400000</v>
      </c>
      <c r="E11" s="13">
        <v>261466.8</v>
      </c>
      <c r="F11" s="13">
        <v>0</v>
      </c>
      <c r="G11" s="13">
        <v>77031.05</v>
      </c>
      <c r="H11" s="13">
        <f t="shared" si="0"/>
        <v>338497.85</v>
      </c>
    </row>
    <row r="12" spans="1:8">
      <c r="A12" s="54"/>
      <c r="B12" s="54" t="s">
        <v>13</v>
      </c>
      <c r="C12" s="38" t="s">
        <v>230</v>
      </c>
      <c r="D12" s="13">
        <v>256200</v>
      </c>
      <c r="E12" s="13">
        <v>221150.19</v>
      </c>
      <c r="F12" s="13">
        <v>0</v>
      </c>
      <c r="G12" s="13">
        <v>3653</v>
      </c>
      <c r="H12" s="13">
        <f t="shared" si="0"/>
        <v>224803.19</v>
      </c>
    </row>
    <row r="13" spans="1:8">
      <c r="A13" s="54" t="s">
        <v>173</v>
      </c>
      <c r="B13" s="54" t="s">
        <v>133</v>
      </c>
      <c r="C13" s="38" t="s">
        <v>230</v>
      </c>
      <c r="D13" s="13">
        <v>314900</v>
      </c>
      <c r="E13" s="13">
        <v>116300</v>
      </c>
      <c r="F13" s="13">
        <v>0</v>
      </c>
      <c r="G13" s="13">
        <v>64000</v>
      </c>
      <c r="H13" s="13">
        <f t="shared" si="0"/>
        <v>180300</v>
      </c>
    </row>
    <row r="14" spans="1:8">
      <c r="A14" s="54"/>
      <c r="B14" s="54" t="s">
        <v>174</v>
      </c>
      <c r="C14" s="38" t="s">
        <v>230</v>
      </c>
      <c r="D14" s="13">
        <v>0</v>
      </c>
      <c r="E14" s="13">
        <v>0</v>
      </c>
      <c r="F14" s="13">
        <v>0</v>
      </c>
      <c r="G14" s="13">
        <v>0</v>
      </c>
      <c r="H14" s="13">
        <f t="shared" si="0"/>
        <v>0</v>
      </c>
    </row>
    <row r="15" spans="1:8">
      <c r="A15" s="54" t="s">
        <v>175</v>
      </c>
      <c r="B15" s="54" t="s">
        <v>106</v>
      </c>
      <c r="C15" s="38" t="s">
        <v>230</v>
      </c>
      <c r="D15" s="13">
        <v>25000</v>
      </c>
      <c r="E15" s="13">
        <v>25000</v>
      </c>
      <c r="F15" s="13">
        <v>0</v>
      </c>
      <c r="G15" s="13">
        <v>0</v>
      </c>
      <c r="H15" s="13">
        <f t="shared" si="0"/>
        <v>25000</v>
      </c>
    </row>
    <row r="16" spans="1:8">
      <c r="A16" s="54" t="s">
        <v>176</v>
      </c>
      <c r="B16" s="54" t="s">
        <v>15</v>
      </c>
      <c r="C16" s="38" t="s">
        <v>230</v>
      </c>
      <c r="D16" s="13">
        <v>28000</v>
      </c>
      <c r="E16" s="13">
        <v>28000</v>
      </c>
      <c r="F16" s="13">
        <v>0</v>
      </c>
      <c r="G16" s="13">
        <v>0</v>
      </c>
      <c r="H16" s="13">
        <f t="shared" si="0"/>
        <v>28000</v>
      </c>
    </row>
    <row r="17" spans="1:8">
      <c r="A17" s="54"/>
      <c r="B17" s="54"/>
      <c r="C17" s="54"/>
      <c r="D17" s="13"/>
      <c r="E17" s="13"/>
      <c r="F17" s="13"/>
      <c r="G17" s="13"/>
      <c r="H17" s="13"/>
    </row>
    <row r="18" spans="1:8">
      <c r="A18" s="57"/>
      <c r="B18" s="57"/>
      <c r="C18" s="57"/>
      <c r="D18" s="65"/>
      <c r="E18" s="65"/>
      <c r="F18" s="65"/>
      <c r="G18" s="65"/>
      <c r="H18" s="65"/>
    </row>
    <row r="19" spans="1:8" ht="21.75" thickBot="1">
      <c r="A19" s="166" t="s">
        <v>20</v>
      </c>
      <c r="B19" s="171"/>
      <c r="C19" s="167"/>
      <c r="D19" s="77">
        <f>SUM(D6:D18)</f>
        <v>10492200</v>
      </c>
      <c r="E19" s="77">
        <f t="shared" ref="E19:H19" si="1">SUM(E6:E18)</f>
        <v>7725472.7300000004</v>
      </c>
      <c r="F19" s="77">
        <f t="shared" si="1"/>
        <v>0</v>
      </c>
      <c r="G19" s="77">
        <f t="shared" si="1"/>
        <v>1895465.76</v>
      </c>
      <c r="H19" s="77">
        <f t="shared" si="1"/>
        <v>9620938.4899999984</v>
      </c>
    </row>
    <row r="20" spans="1:8" ht="21.75" thickTop="1"/>
  </sheetData>
  <mergeCells count="4">
    <mergeCell ref="A1:H1"/>
    <mergeCell ref="A2:H2"/>
    <mergeCell ref="A3:H3"/>
    <mergeCell ref="A19:C19"/>
  </mergeCells>
  <pageMargins left="0.70866141732283472" right="0.51181102362204722" top="0.9448818897637796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2"/>
  <sheetViews>
    <sheetView topLeftCell="A10" workbookViewId="0">
      <selection activeCell="A17" sqref="A17"/>
    </sheetView>
  </sheetViews>
  <sheetFormatPr defaultRowHeight="21"/>
  <cols>
    <col min="1" max="1" width="12.140625" style="50" customWidth="1"/>
    <col min="2" max="2" width="21" style="50" customWidth="1"/>
    <col min="3" max="8" width="19" style="50" customWidth="1"/>
    <col min="9" max="16384" width="9.140625" style="50"/>
  </cols>
  <sheetData>
    <row r="1" spans="1:8">
      <c r="A1" s="160" t="s">
        <v>35</v>
      </c>
      <c r="B1" s="160"/>
      <c r="C1" s="160"/>
      <c r="D1" s="160"/>
      <c r="E1" s="160"/>
      <c r="F1" s="160"/>
      <c r="G1" s="160"/>
      <c r="H1" s="160"/>
    </row>
    <row r="2" spans="1:8">
      <c r="A2" s="160" t="s">
        <v>179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167</v>
      </c>
      <c r="B3" s="160"/>
      <c r="C3" s="160"/>
      <c r="D3" s="160"/>
      <c r="E3" s="160"/>
      <c r="F3" s="160"/>
      <c r="G3" s="160"/>
      <c r="H3" s="160"/>
    </row>
    <row r="4" spans="1:8" ht="10.5" customHeight="1"/>
    <row r="5" spans="1:8" ht="63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180</v>
      </c>
      <c r="F5" s="70" t="s">
        <v>181</v>
      </c>
      <c r="G5" s="70" t="s">
        <v>182</v>
      </c>
      <c r="H5" s="70" t="s">
        <v>20</v>
      </c>
    </row>
    <row r="6" spans="1:8">
      <c r="A6" s="53" t="s">
        <v>171</v>
      </c>
      <c r="B6" s="53" t="s">
        <v>21</v>
      </c>
      <c r="C6" s="62" t="s">
        <v>230</v>
      </c>
      <c r="D6" s="63">
        <v>0</v>
      </c>
      <c r="E6" s="63">
        <v>0</v>
      </c>
      <c r="F6" s="63">
        <v>0</v>
      </c>
      <c r="G6" s="63">
        <v>0</v>
      </c>
      <c r="H6" s="78">
        <f>SUM(E6:G6)</f>
        <v>0</v>
      </c>
    </row>
    <row r="7" spans="1:8">
      <c r="A7" s="54"/>
      <c r="B7" s="54" t="s">
        <v>22</v>
      </c>
      <c r="C7" s="38" t="s">
        <v>230</v>
      </c>
      <c r="D7" s="13">
        <v>0</v>
      </c>
      <c r="E7" s="13">
        <v>0</v>
      </c>
      <c r="F7" s="13">
        <v>0</v>
      </c>
      <c r="G7" s="13">
        <v>0</v>
      </c>
      <c r="H7" s="79">
        <f>SUM(E7:G7)</f>
        <v>0</v>
      </c>
    </row>
    <row r="8" spans="1:8">
      <c r="A8" s="54" t="s">
        <v>172</v>
      </c>
      <c r="B8" s="54" t="s">
        <v>10</v>
      </c>
      <c r="C8" s="38" t="s">
        <v>230</v>
      </c>
      <c r="D8" s="13">
        <v>20000</v>
      </c>
      <c r="E8" s="13">
        <v>0</v>
      </c>
      <c r="F8" s="13">
        <v>0</v>
      </c>
      <c r="G8" s="13">
        <v>0</v>
      </c>
      <c r="H8" s="79">
        <f t="shared" ref="H8:H15" si="0">SUM(E8:G8)</f>
        <v>0</v>
      </c>
    </row>
    <row r="9" spans="1:8">
      <c r="A9" s="54"/>
      <c r="B9" s="54" t="s">
        <v>11</v>
      </c>
      <c r="C9" s="38" t="s">
        <v>230</v>
      </c>
      <c r="D9" s="13">
        <v>565000</v>
      </c>
      <c r="E9" s="13">
        <v>0</v>
      </c>
      <c r="F9" s="13">
        <v>0</v>
      </c>
      <c r="G9" s="13">
        <v>214789</v>
      </c>
      <c r="H9" s="79">
        <f t="shared" si="0"/>
        <v>214789</v>
      </c>
    </row>
    <row r="10" spans="1:8">
      <c r="A10" s="54"/>
      <c r="B10" s="54" t="s">
        <v>12</v>
      </c>
      <c r="C10" s="38" t="s">
        <v>230</v>
      </c>
      <c r="D10" s="13">
        <v>10000</v>
      </c>
      <c r="E10" s="13">
        <v>0</v>
      </c>
      <c r="F10" s="13">
        <v>0</v>
      </c>
      <c r="G10" s="13">
        <v>4400</v>
      </c>
      <c r="H10" s="79">
        <f t="shared" si="0"/>
        <v>4400</v>
      </c>
    </row>
    <row r="11" spans="1:8">
      <c r="A11" s="54"/>
      <c r="B11" s="54" t="s">
        <v>13</v>
      </c>
      <c r="C11" s="38" t="s">
        <v>230</v>
      </c>
      <c r="D11" s="13">
        <v>0</v>
      </c>
      <c r="E11" s="13">
        <v>0</v>
      </c>
      <c r="F11" s="13">
        <v>0</v>
      </c>
      <c r="G11" s="13">
        <v>0</v>
      </c>
      <c r="H11" s="79">
        <f t="shared" si="0"/>
        <v>0</v>
      </c>
    </row>
    <row r="12" spans="1:8">
      <c r="A12" s="54" t="s">
        <v>173</v>
      </c>
      <c r="B12" s="54" t="s">
        <v>133</v>
      </c>
      <c r="C12" s="38" t="s">
        <v>230</v>
      </c>
      <c r="D12" s="13">
        <v>0</v>
      </c>
      <c r="E12" s="13">
        <v>0</v>
      </c>
      <c r="F12" s="13">
        <v>0</v>
      </c>
      <c r="G12" s="13">
        <v>0</v>
      </c>
      <c r="H12" s="79">
        <f t="shared" si="0"/>
        <v>0</v>
      </c>
    </row>
    <row r="13" spans="1:8">
      <c r="A13" s="54"/>
      <c r="B13" s="54" t="s">
        <v>174</v>
      </c>
      <c r="C13" s="38" t="s">
        <v>230</v>
      </c>
      <c r="D13" s="13">
        <v>0</v>
      </c>
      <c r="E13" s="13">
        <v>0</v>
      </c>
      <c r="F13" s="13">
        <v>0</v>
      </c>
      <c r="G13" s="13">
        <v>0</v>
      </c>
      <c r="H13" s="79">
        <f t="shared" si="0"/>
        <v>0</v>
      </c>
    </row>
    <row r="14" spans="1:8">
      <c r="A14" s="54" t="s">
        <v>175</v>
      </c>
      <c r="B14" s="54" t="s">
        <v>106</v>
      </c>
      <c r="C14" s="38" t="s">
        <v>230</v>
      </c>
      <c r="D14" s="13">
        <v>0</v>
      </c>
      <c r="E14" s="13">
        <v>0</v>
      </c>
      <c r="F14" s="13">
        <v>0</v>
      </c>
      <c r="G14" s="13">
        <v>0</v>
      </c>
      <c r="H14" s="79">
        <f t="shared" si="0"/>
        <v>0</v>
      </c>
    </row>
    <row r="15" spans="1:8">
      <c r="A15" s="54" t="s">
        <v>176</v>
      </c>
      <c r="B15" s="54" t="s">
        <v>15</v>
      </c>
      <c r="C15" s="38" t="s">
        <v>230</v>
      </c>
      <c r="D15" s="13">
        <v>0</v>
      </c>
      <c r="E15" s="13">
        <v>0</v>
      </c>
      <c r="F15" s="13">
        <v>0</v>
      </c>
      <c r="G15" s="13">
        <v>0</v>
      </c>
      <c r="H15" s="79">
        <f t="shared" si="0"/>
        <v>0</v>
      </c>
    </row>
    <row r="16" spans="1:8">
      <c r="A16" s="54"/>
      <c r="B16" s="54"/>
      <c r="C16" s="38"/>
      <c r="D16" s="13"/>
      <c r="E16" s="13"/>
      <c r="F16" s="13"/>
      <c r="G16" s="13"/>
      <c r="H16" s="54"/>
    </row>
    <row r="17" spans="1:8">
      <c r="A17" s="54"/>
      <c r="B17" s="54"/>
      <c r="C17" s="38"/>
      <c r="D17" s="13"/>
      <c r="E17" s="13"/>
      <c r="F17" s="13"/>
      <c r="G17" s="13"/>
      <c r="H17" s="54"/>
    </row>
    <row r="18" spans="1:8">
      <c r="A18" s="54"/>
      <c r="B18" s="54"/>
      <c r="C18" s="38"/>
      <c r="D18" s="13"/>
      <c r="E18" s="13"/>
      <c r="F18" s="13"/>
      <c r="G18" s="13"/>
      <c r="H18" s="54"/>
    </row>
    <row r="19" spans="1:8">
      <c r="A19" s="54"/>
      <c r="B19" s="54"/>
      <c r="C19" s="38"/>
      <c r="D19" s="13"/>
      <c r="E19" s="13"/>
      <c r="F19" s="13"/>
      <c r="G19" s="13"/>
      <c r="H19" s="54"/>
    </row>
    <row r="20" spans="1:8">
      <c r="A20" s="57"/>
      <c r="B20" s="57"/>
      <c r="C20" s="64"/>
      <c r="D20" s="65"/>
      <c r="E20" s="65"/>
      <c r="F20" s="65"/>
      <c r="G20" s="65"/>
      <c r="H20" s="57"/>
    </row>
    <row r="21" spans="1:8" ht="21.75" thickBot="1">
      <c r="A21" s="166" t="s">
        <v>20</v>
      </c>
      <c r="B21" s="171"/>
      <c r="C21" s="167"/>
      <c r="D21" s="77">
        <f>SUM(D6:D20)</f>
        <v>595000</v>
      </c>
      <c r="E21" s="77">
        <f t="shared" ref="E21:H21" si="1">SUM(E6:E20)</f>
        <v>0</v>
      </c>
      <c r="F21" s="77">
        <f t="shared" si="1"/>
        <v>0</v>
      </c>
      <c r="G21" s="77">
        <f t="shared" si="1"/>
        <v>219189</v>
      </c>
      <c r="H21" s="77">
        <f t="shared" si="1"/>
        <v>219189</v>
      </c>
    </row>
    <row r="22" spans="1:8" ht="21.75" thickTop="1"/>
  </sheetData>
  <mergeCells count="4">
    <mergeCell ref="A1:H1"/>
    <mergeCell ref="A2:H2"/>
    <mergeCell ref="A3:H3"/>
    <mergeCell ref="A21:C21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0"/>
  <sheetViews>
    <sheetView topLeftCell="A4" workbookViewId="0">
      <selection activeCell="G12" sqref="G12"/>
    </sheetView>
  </sheetViews>
  <sheetFormatPr defaultRowHeight="21"/>
  <cols>
    <col min="1" max="1" width="16" style="50" customWidth="1"/>
    <col min="2" max="2" width="24.5703125" style="50" customWidth="1"/>
    <col min="3" max="3" width="23.5703125" style="50" customWidth="1"/>
    <col min="4" max="7" width="20.4257812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188</v>
      </c>
      <c r="B2" s="160"/>
      <c r="C2" s="160"/>
      <c r="D2" s="160"/>
      <c r="E2" s="160"/>
      <c r="F2" s="160"/>
      <c r="G2" s="160"/>
    </row>
    <row r="3" spans="1:7">
      <c r="A3" s="160" t="s">
        <v>167</v>
      </c>
      <c r="B3" s="160"/>
      <c r="C3" s="160"/>
      <c r="D3" s="160"/>
      <c r="E3" s="160"/>
      <c r="F3" s="160"/>
      <c r="G3" s="160"/>
    </row>
    <row r="4" spans="1:7" ht="10.5" customHeight="1"/>
    <row r="5" spans="1:7" ht="42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183</v>
      </c>
      <c r="F5" s="70" t="s">
        <v>184</v>
      </c>
      <c r="G5" s="70" t="s">
        <v>20</v>
      </c>
    </row>
    <row r="6" spans="1:7">
      <c r="A6" s="53" t="s">
        <v>171</v>
      </c>
      <c r="B6" s="53" t="s">
        <v>21</v>
      </c>
      <c r="C6" s="62" t="s">
        <v>230</v>
      </c>
      <c r="D6" s="63">
        <v>0</v>
      </c>
      <c r="E6" s="63">
        <v>0</v>
      </c>
      <c r="F6" s="63">
        <v>0</v>
      </c>
      <c r="G6" s="63">
        <f>SUM(D6:F6)</f>
        <v>0</v>
      </c>
    </row>
    <row r="7" spans="1:7">
      <c r="A7" s="54"/>
      <c r="B7" s="54" t="s">
        <v>22</v>
      </c>
      <c r="C7" s="38" t="s">
        <v>230</v>
      </c>
      <c r="D7" s="13">
        <v>0</v>
      </c>
      <c r="E7" s="13">
        <v>0</v>
      </c>
      <c r="F7" s="13">
        <v>0</v>
      </c>
      <c r="G7" s="13">
        <f>SUM(D7:F7)</f>
        <v>0</v>
      </c>
    </row>
    <row r="8" spans="1:7">
      <c r="A8" s="54" t="s">
        <v>172</v>
      </c>
      <c r="B8" s="54" t="s">
        <v>10</v>
      </c>
      <c r="C8" s="38" t="s">
        <v>230</v>
      </c>
      <c r="D8" s="13">
        <v>0</v>
      </c>
      <c r="E8" s="13">
        <v>0</v>
      </c>
      <c r="F8" s="13">
        <v>0</v>
      </c>
      <c r="G8" s="13">
        <f t="shared" ref="G8" si="0">SUM(D8:F8)</f>
        <v>0</v>
      </c>
    </row>
    <row r="9" spans="1:7">
      <c r="A9" s="54"/>
      <c r="B9" s="54" t="s">
        <v>11</v>
      </c>
      <c r="C9" s="38" t="s">
        <v>230</v>
      </c>
      <c r="D9" s="13">
        <v>17000</v>
      </c>
      <c r="E9" s="13">
        <v>0</v>
      </c>
      <c r="F9" s="13">
        <v>12910</v>
      </c>
      <c r="G9" s="13">
        <f>SUM(E9:F9)</f>
        <v>12910</v>
      </c>
    </row>
    <row r="10" spans="1:7">
      <c r="A10" s="54"/>
      <c r="B10" s="54" t="s">
        <v>12</v>
      </c>
      <c r="C10" s="38" t="s">
        <v>230</v>
      </c>
      <c r="D10" s="13">
        <v>0</v>
      </c>
      <c r="E10" s="13">
        <v>0</v>
      </c>
      <c r="F10" s="13">
        <v>0</v>
      </c>
      <c r="G10" s="13">
        <f>SUM(E10:F10)</f>
        <v>0</v>
      </c>
    </row>
    <row r="11" spans="1:7">
      <c r="A11" s="54"/>
      <c r="B11" s="54" t="s">
        <v>12</v>
      </c>
      <c r="C11" s="38" t="s">
        <v>231</v>
      </c>
      <c r="D11" s="13">
        <v>25500</v>
      </c>
      <c r="E11" s="13">
        <v>25500</v>
      </c>
      <c r="F11" s="13">
        <v>0</v>
      </c>
      <c r="G11" s="13">
        <f t="shared" ref="G11:G16" si="1">SUM(E11:F11)</f>
        <v>25500</v>
      </c>
    </row>
    <row r="12" spans="1:7">
      <c r="A12" s="54"/>
      <c r="B12" s="54" t="s">
        <v>13</v>
      </c>
      <c r="C12" s="38" t="s">
        <v>230</v>
      </c>
      <c r="D12" s="13">
        <v>0</v>
      </c>
      <c r="E12" s="13">
        <v>0</v>
      </c>
      <c r="F12" s="13">
        <v>0</v>
      </c>
      <c r="G12" s="13">
        <f t="shared" si="1"/>
        <v>0</v>
      </c>
    </row>
    <row r="13" spans="1:7">
      <c r="A13" s="54" t="s">
        <v>173</v>
      </c>
      <c r="B13" s="54" t="s">
        <v>133</v>
      </c>
      <c r="C13" s="38" t="s">
        <v>230</v>
      </c>
      <c r="D13" s="13">
        <v>0</v>
      </c>
      <c r="E13" s="13">
        <v>0</v>
      </c>
      <c r="F13" s="13">
        <v>0</v>
      </c>
      <c r="G13" s="13">
        <f t="shared" si="1"/>
        <v>0</v>
      </c>
    </row>
    <row r="14" spans="1:7">
      <c r="A14" s="54"/>
      <c r="B14" s="54" t="s">
        <v>174</v>
      </c>
      <c r="C14" s="38" t="s">
        <v>230</v>
      </c>
      <c r="D14" s="13">
        <v>0</v>
      </c>
      <c r="E14" s="13">
        <v>0</v>
      </c>
      <c r="F14" s="13">
        <v>0</v>
      </c>
      <c r="G14" s="13">
        <f t="shared" si="1"/>
        <v>0</v>
      </c>
    </row>
    <row r="15" spans="1:7">
      <c r="A15" s="54" t="s">
        <v>175</v>
      </c>
      <c r="B15" s="54" t="s">
        <v>106</v>
      </c>
      <c r="C15" s="38" t="s">
        <v>230</v>
      </c>
      <c r="D15" s="13">
        <v>0</v>
      </c>
      <c r="E15" s="13">
        <v>0</v>
      </c>
      <c r="F15" s="13">
        <v>0</v>
      </c>
      <c r="G15" s="13">
        <f t="shared" si="1"/>
        <v>0</v>
      </c>
    </row>
    <row r="16" spans="1:7">
      <c r="A16" s="54" t="s">
        <v>176</v>
      </c>
      <c r="B16" s="54" t="s">
        <v>15</v>
      </c>
      <c r="C16" s="38" t="s">
        <v>230</v>
      </c>
      <c r="D16" s="13">
        <v>0</v>
      </c>
      <c r="E16" s="13">
        <v>0</v>
      </c>
      <c r="F16" s="13">
        <v>0</v>
      </c>
      <c r="G16" s="13">
        <f t="shared" si="1"/>
        <v>0</v>
      </c>
    </row>
    <row r="17" spans="1:7">
      <c r="A17" s="54"/>
      <c r="B17" s="54"/>
      <c r="C17" s="54"/>
      <c r="D17" s="13"/>
      <c r="E17" s="13"/>
      <c r="F17" s="13"/>
      <c r="G17" s="13"/>
    </row>
    <row r="18" spans="1:7">
      <c r="A18" s="57"/>
      <c r="B18" s="57"/>
      <c r="C18" s="57"/>
      <c r="D18" s="57"/>
      <c r="E18" s="57"/>
      <c r="F18" s="57"/>
      <c r="G18" s="57"/>
    </row>
    <row r="19" spans="1:7" ht="21.75" thickBot="1">
      <c r="A19" s="166" t="s">
        <v>20</v>
      </c>
      <c r="B19" s="171"/>
      <c r="C19" s="167"/>
      <c r="D19" s="29">
        <f>SUM(D6:D18)</f>
        <v>42500</v>
      </c>
      <c r="E19" s="29">
        <f t="shared" ref="E19:G19" si="2">SUM(E6:E18)</f>
        <v>25500</v>
      </c>
      <c r="F19" s="29">
        <f t="shared" si="2"/>
        <v>12910</v>
      </c>
      <c r="G19" s="29">
        <f t="shared" si="2"/>
        <v>38410</v>
      </c>
    </row>
    <row r="20" spans="1:7" ht="21.75" thickTop="1"/>
  </sheetData>
  <mergeCells count="4">
    <mergeCell ref="A1:G1"/>
    <mergeCell ref="A2:G2"/>
    <mergeCell ref="A3:G3"/>
    <mergeCell ref="A19:C19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21"/>
  <sheetViews>
    <sheetView topLeftCell="A10" workbookViewId="0">
      <selection activeCell="A3" sqref="A3:H4"/>
    </sheetView>
  </sheetViews>
  <sheetFormatPr defaultRowHeight="21"/>
  <cols>
    <col min="1" max="1" width="15.42578125" style="50" customWidth="1"/>
    <col min="2" max="2" width="21.85546875" style="50" customWidth="1"/>
    <col min="3" max="3" width="18.28515625" style="50" customWidth="1"/>
    <col min="4" max="8" width="18.42578125" style="50" customWidth="1"/>
    <col min="9" max="16384" width="9.140625" style="50"/>
  </cols>
  <sheetData>
    <row r="1" spans="1:8">
      <c r="A1" s="160" t="s">
        <v>35</v>
      </c>
      <c r="B1" s="160"/>
      <c r="C1" s="160"/>
      <c r="D1" s="160"/>
      <c r="E1" s="160"/>
      <c r="F1" s="160"/>
      <c r="G1" s="160"/>
      <c r="H1" s="160"/>
    </row>
    <row r="2" spans="1:8">
      <c r="A2" s="160" t="s">
        <v>185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167</v>
      </c>
      <c r="B3" s="160"/>
      <c r="C3" s="160"/>
      <c r="D3" s="160"/>
      <c r="E3" s="160"/>
      <c r="F3" s="160"/>
      <c r="G3" s="160"/>
      <c r="H3" s="160"/>
    </row>
    <row r="4" spans="1:8" ht="10.5" customHeight="1"/>
    <row r="5" spans="1:8" ht="63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186</v>
      </c>
      <c r="F5" s="70" t="s">
        <v>187</v>
      </c>
      <c r="G5" s="70" t="s">
        <v>232</v>
      </c>
      <c r="H5" s="70" t="s">
        <v>20</v>
      </c>
    </row>
    <row r="6" spans="1:8">
      <c r="A6" s="53" t="s">
        <v>171</v>
      </c>
      <c r="B6" s="53" t="s">
        <v>21</v>
      </c>
      <c r="C6" s="62" t="s">
        <v>230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</row>
    <row r="7" spans="1:8">
      <c r="A7" s="54"/>
      <c r="B7" s="54" t="s">
        <v>22</v>
      </c>
      <c r="C7" s="38" t="s">
        <v>230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1:8">
      <c r="A8" s="54" t="s">
        <v>172</v>
      </c>
      <c r="B8" s="54" t="s">
        <v>10</v>
      </c>
      <c r="C8" s="38" t="s">
        <v>230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1:8">
      <c r="A9" s="54"/>
      <c r="B9" s="54" t="s">
        <v>11</v>
      </c>
      <c r="C9" s="38" t="s">
        <v>230</v>
      </c>
      <c r="D9" s="13">
        <v>114000</v>
      </c>
      <c r="E9" s="13">
        <v>0</v>
      </c>
      <c r="F9" s="13">
        <v>73012</v>
      </c>
      <c r="G9" s="13">
        <v>0</v>
      </c>
      <c r="H9" s="13">
        <f>SUM(E9:G9)</f>
        <v>73012</v>
      </c>
    </row>
    <row r="10" spans="1:8">
      <c r="A10" s="54"/>
      <c r="B10" s="54" t="s">
        <v>12</v>
      </c>
      <c r="C10" s="38" t="s">
        <v>230</v>
      </c>
      <c r="D10" s="13">
        <v>222700</v>
      </c>
      <c r="E10" s="13">
        <v>0</v>
      </c>
      <c r="F10" s="13">
        <v>210742.16</v>
      </c>
      <c r="G10" s="13">
        <v>0</v>
      </c>
      <c r="H10" s="13">
        <f t="shared" ref="H10:H15" si="0">SUM(E10:G10)</f>
        <v>210742.16</v>
      </c>
    </row>
    <row r="11" spans="1:8">
      <c r="A11" s="54"/>
      <c r="B11" s="54" t="s">
        <v>13</v>
      </c>
      <c r="C11" s="38" t="s">
        <v>230</v>
      </c>
      <c r="D11" s="13">
        <v>0</v>
      </c>
      <c r="E11" s="13">
        <v>0</v>
      </c>
      <c r="F11" s="13">
        <v>0</v>
      </c>
      <c r="G11" s="13">
        <v>0</v>
      </c>
      <c r="H11" s="13">
        <f t="shared" si="0"/>
        <v>0</v>
      </c>
    </row>
    <row r="12" spans="1:8">
      <c r="A12" s="54" t="s">
        <v>173</v>
      </c>
      <c r="B12" s="54" t="s">
        <v>133</v>
      </c>
      <c r="C12" s="38" t="s">
        <v>230</v>
      </c>
      <c r="D12" s="13">
        <v>0</v>
      </c>
      <c r="E12" s="13">
        <v>0</v>
      </c>
      <c r="F12" s="13">
        <v>0</v>
      </c>
      <c r="G12" s="13">
        <v>0</v>
      </c>
      <c r="H12" s="13">
        <f t="shared" si="0"/>
        <v>0</v>
      </c>
    </row>
    <row r="13" spans="1:8">
      <c r="A13" s="54"/>
      <c r="B13" s="54" t="s">
        <v>174</v>
      </c>
      <c r="C13" s="38" t="s">
        <v>230</v>
      </c>
      <c r="D13" s="13">
        <v>0</v>
      </c>
      <c r="E13" s="13">
        <v>0</v>
      </c>
      <c r="F13" s="13">
        <v>0</v>
      </c>
      <c r="G13" s="13">
        <v>0</v>
      </c>
      <c r="H13" s="13">
        <f t="shared" si="0"/>
        <v>0</v>
      </c>
    </row>
    <row r="14" spans="1:8">
      <c r="A14" s="54" t="s">
        <v>175</v>
      </c>
      <c r="B14" s="54" t="s">
        <v>106</v>
      </c>
      <c r="C14" s="38" t="s">
        <v>230</v>
      </c>
      <c r="D14" s="13">
        <v>0</v>
      </c>
      <c r="E14" s="13">
        <v>0</v>
      </c>
      <c r="F14" s="13">
        <v>0</v>
      </c>
      <c r="G14" s="13">
        <v>0</v>
      </c>
      <c r="H14" s="13">
        <f t="shared" si="0"/>
        <v>0</v>
      </c>
    </row>
    <row r="15" spans="1:8">
      <c r="A15" s="54" t="s">
        <v>176</v>
      </c>
      <c r="B15" s="54" t="s">
        <v>15</v>
      </c>
      <c r="C15" s="38" t="s">
        <v>230</v>
      </c>
      <c r="D15" s="13">
        <v>464000</v>
      </c>
      <c r="E15" s="13">
        <v>0</v>
      </c>
      <c r="F15" s="13">
        <v>382000</v>
      </c>
      <c r="G15" s="13">
        <v>60000</v>
      </c>
      <c r="H15" s="13">
        <f t="shared" si="0"/>
        <v>442000</v>
      </c>
    </row>
    <row r="16" spans="1:8">
      <c r="A16" s="54"/>
      <c r="B16" s="54"/>
      <c r="C16" s="38"/>
      <c r="D16" s="13"/>
      <c r="E16" s="13"/>
      <c r="F16" s="13"/>
      <c r="G16" s="13"/>
      <c r="H16" s="13"/>
    </row>
    <row r="17" spans="1:8">
      <c r="A17" s="54"/>
      <c r="B17" s="54"/>
      <c r="C17" s="38"/>
      <c r="D17" s="13"/>
      <c r="E17" s="13"/>
      <c r="F17" s="13"/>
      <c r="G17" s="13"/>
      <c r="H17" s="13"/>
    </row>
    <row r="18" spans="1:8">
      <c r="A18" s="54"/>
      <c r="B18" s="54"/>
      <c r="C18" s="38"/>
      <c r="D18" s="13"/>
      <c r="E18" s="13"/>
      <c r="F18" s="13"/>
      <c r="G18" s="13"/>
      <c r="H18" s="13"/>
    </row>
    <row r="19" spans="1:8">
      <c r="A19" s="57"/>
      <c r="B19" s="57"/>
      <c r="C19" s="64"/>
      <c r="D19" s="65"/>
      <c r="E19" s="65"/>
      <c r="F19" s="65"/>
      <c r="G19" s="65"/>
      <c r="H19" s="65"/>
    </row>
    <row r="20" spans="1:8" ht="21.75" thickBot="1">
      <c r="A20" s="166" t="s">
        <v>20</v>
      </c>
      <c r="B20" s="171"/>
      <c r="C20" s="167"/>
      <c r="D20" s="29">
        <f>SUM(D6:D19)</f>
        <v>800700</v>
      </c>
      <c r="E20" s="29">
        <f t="shared" ref="E20:H20" si="1">SUM(E6:E19)</f>
        <v>0</v>
      </c>
      <c r="F20" s="29">
        <f t="shared" si="1"/>
        <v>665754.16</v>
      </c>
      <c r="G20" s="29">
        <f t="shared" si="1"/>
        <v>60000</v>
      </c>
      <c r="H20" s="29">
        <f t="shared" si="1"/>
        <v>725754.16</v>
      </c>
    </row>
    <row r="21" spans="1:8" ht="21.75" thickTop="1"/>
  </sheetData>
  <mergeCells count="4">
    <mergeCell ref="A1:H1"/>
    <mergeCell ref="A2:H2"/>
    <mergeCell ref="A3:H3"/>
    <mergeCell ref="A20:C20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1"/>
  <sheetViews>
    <sheetView topLeftCell="A9" workbookViewId="0">
      <selection activeCell="F10" sqref="F10"/>
    </sheetView>
  </sheetViews>
  <sheetFormatPr defaultRowHeight="21"/>
  <cols>
    <col min="1" max="1" width="14.42578125" style="50" customWidth="1"/>
    <col min="2" max="2" width="22.140625" style="50" customWidth="1"/>
    <col min="3" max="3" width="24.140625" style="50" customWidth="1"/>
    <col min="4" max="7" width="21.570312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189</v>
      </c>
      <c r="B2" s="160"/>
      <c r="C2" s="160"/>
      <c r="D2" s="160"/>
      <c r="E2" s="160"/>
      <c r="F2" s="160"/>
      <c r="G2" s="160"/>
    </row>
    <row r="3" spans="1:7">
      <c r="A3" s="160" t="s">
        <v>167</v>
      </c>
      <c r="B3" s="160"/>
      <c r="C3" s="160"/>
      <c r="D3" s="160"/>
      <c r="E3" s="160"/>
      <c r="F3" s="160"/>
      <c r="G3" s="160"/>
    </row>
    <row r="4" spans="1:7" ht="10.5" customHeight="1"/>
    <row r="5" spans="1:7" ht="42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190</v>
      </c>
      <c r="F5" s="70" t="s">
        <v>191</v>
      </c>
      <c r="G5" s="70" t="s">
        <v>20</v>
      </c>
    </row>
    <row r="6" spans="1:7">
      <c r="A6" s="53" t="s">
        <v>171</v>
      </c>
      <c r="B6" s="53" t="s">
        <v>21</v>
      </c>
      <c r="C6" s="80"/>
      <c r="D6" s="63">
        <v>0</v>
      </c>
      <c r="E6" s="63">
        <v>0</v>
      </c>
      <c r="F6" s="63">
        <v>0</v>
      </c>
      <c r="G6" s="63">
        <v>0</v>
      </c>
    </row>
    <row r="7" spans="1:7">
      <c r="A7" s="54"/>
      <c r="B7" s="54" t="s">
        <v>22</v>
      </c>
      <c r="C7" s="81"/>
      <c r="D7" s="13">
        <v>0</v>
      </c>
      <c r="E7" s="13">
        <v>0</v>
      </c>
      <c r="F7" s="13">
        <v>0</v>
      </c>
      <c r="G7" s="13">
        <v>0</v>
      </c>
    </row>
    <row r="8" spans="1:7">
      <c r="A8" s="54" t="s">
        <v>172</v>
      </c>
      <c r="B8" s="54" t="s">
        <v>10</v>
      </c>
      <c r="C8" s="81"/>
      <c r="D8" s="13">
        <v>0</v>
      </c>
      <c r="E8" s="13">
        <v>0</v>
      </c>
      <c r="F8" s="13">
        <v>0</v>
      </c>
      <c r="G8" s="13">
        <v>0</v>
      </c>
    </row>
    <row r="9" spans="1:7">
      <c r="A9" s="54"/>
      <c r="B9" s="54" t="s">
        <v>11</v>
      </c>
      <c r="C9" s="54" t="s">
        <v>231</v>
      </c>
      <c r="D9" s="13">
        <v>20000</v>
      </c>
      <c r="E9" s="13">
        <v>0</v>
      </c>
      <c r="F9" s="13">
        <v>20000</v>
      </c>
      <c r="G9" s="13">
        <f>SUM(E9:F9)</f>
        <v>20000</v>
      </c>
    </row>
    <row r="10" spans="1:7">
      <c r="A10" s="54"/>
      <c r="B10" s="54" t="s">
        <v>12</v>
      </c>
      <c r="C10" s="54"/>
      <c r="D10" s="13">
        <v>0</v>
      </c>
      <c r="E10" s="13">
        <v>0</v>
      </c>
      <c r="F10" s="13">
        <v>0</v>
      </c>
      <c r="G10" s="13">
        <v>0</v>
      </c>
    </row>
    <row r="11" spans="1:7">
      <c r="A11" s="54"/>
      <c r="B11" s="54" t="s">
        <v>13</v>
      </c>
      <c r="C11" s="54"/>
      <c r="D11" s="13">
        <v>0</v>
      </c>
      <c r="E11" s="13">
        <v>0</v>
      </c>
      <c r="F11" s="13">
        <v>0</v>
      </c>
      <c r="G11" s="13">
        <v>0</v>
      </c>
    </row>
    <row r="12" spans="1:7">
      <c r="A12" s="54" t="s">
        <v>173</v>
      </c>
      <c r="B12" s="54" t="s">
        <v>133</v>
      </c>
      <c r="C12" s="54"/>
      <c r="D12" s="13">
        <v>0</v>
      </c>
      <c r="E12" s="13">
        <v>0</v>
      </c>
      <c r="F12" s="13">
        <v>0</v>
      </c>
      <c r="G12" s="13">
        <v>0</v>
      </c>
    </row>
    <row r="13" spans="1:7">
      <c r="A13" s="54"/>
      <c r="B13" s="54" t="s">
        <v>174</v>
      </c>
      <c r="C13" s="54"/>
      <c r="D13" s="13">
        <v>0</v>
      </c>
      <c r="E13" s="13">
        <v>0</v>
      </c>
      <c r="F13" s="13">
        <v>0</v>
      </c>
      <c r="G13" s="13">
        <v>0</v>
      </c>
    </row>
    <row r="14" spans="1:7">
      <c r="A14" s="54" t="s">
        <v>175</v>
      </c>
      <c r="B14" s="54" t="s">
        <v>106</v>
      </c>
      <c r="C14" s="54"/>
      <c r="D14" s="13">
        <v>0</v>
      </c>
      <c r="E14" s="13">
        <v>0</v>
      </c>
      <c r="F14" s="13">
        <v>0</v>
      </c>
      <c r="G14" s="13">
        <v>0</v>
      </c>
    </row>
    <row r="15" spans="1:7">
      <c r="A15" s="54" t="s">
        <v>176</v>
      </c>
      <c r="B15" s="54" t="s">
        <v>15</v>
      </c>
      <c r="C15" s="54"/>
      <c r="D15" s="13">
        <v>0</v>
      </c>
      <c r="E15" s="13">
        <v>0</v>
      </c>
      <c r="F15" s="13">
        <v>0</v>
      </c>
      <c r="G15" s="13">
        <v>0</v>
      </c>
    </row>
    <row r="16" spans="1:7">
      <c r="A16" s="54"/>
      <c r="B16" s="54"/>
      <c r="C16" s="54"/>
      <c r="D16" s="54"/>
      <c r="E16" s="54"/>
      <c r="F16" s="54"/>
      <c r="G16" s="54"/>
    </row>
    <row r="17" spans="1:7">
      <c r="A17" s="54"/>
      <c r="B17" s="54"/>
      <c r="C17" s="54"/>
      <c r="D17" s="54"/>
      <c r="E17" s="54"/>
      <c r="F17" s="54"/>
      <c r="G17" s="54"/>
    </row>
    <row r="18" spans="1:7">
      <c r="A18" s="54"/>
      <c r="B18" s="54"/>
      <c r="C18" s="54"/>
      <c r="D18" s="54"/>
      <c r="E18" s="54"/>
      <c r="F18" s="54"/>
      <c r="G18" s="54"/>
    </row>
    <row r="19" spans="1:7">
      <c r="A19" s="57"/>
      <c r="B19" s="57"/>
      <c r="C19" s="57"/>
      <c r="D19" s="57"/>
      <c r="E19" s="57"/>
      <c r="F19" s="57"/>
      <c r="G19" s="57"/>
    </row>
    <row r="20" spans="1:7" ht="21.75" thickBot="1">
      <c r="A20" s="166" t="s">
        <v>20</v>
      </c>
      <c r="B20" s="171"/>
      <c r="C20" s="167"/>
      <c r="D20" s="29">
        <f>SUM(D6:D19)</f>
        <v>20000</v>
      </c>
      <c r="E20" s="29">
        <f t="shared" ref="E20:G20" si="0">SUM(E6:E19)</f>
        <v>0</v>
      </c>
      <c r="F20" s="29">
        <f t="shared" si="0"/>
        <v>20000</v>
      </c>
      <c r="G20" s="29">
        <f t="shared" si="0"/>
        <v>20000</v>
      </c>
    </row>
    <row r="21" spans="1:7" ht="21.75" thickTop="1"/>
  </sheetData>
  <mergeCells count="4">
    <mergeCell ref="A1:G1"/>
    <mergeCell ref="A2:G2"/>
    <mergeCell ref="A3:G3"/>
    <mergeCell ref="A20:C20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D14" sqref="D14"/>
    </sheetView>
  </sheetViews>
  <sheetFormatPr defaultRowHeight="21"/>
  <cols>
    <col min="1" max="1" width="17.140625" style="50" customWidth="1"/>
    <col min="2" max="2" width="25.140625" style="50" customWidth="1"/>
    <col min="3" max="3" width="20.28515625" style="50" customWidth="1"/>
    <col min="4" max="7" width="20.570312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192</v>
      </c>
      <c r="B2" s="160"/>
      <c r="C2" s="160"/>
      <c r="D2" s="160"/>
      <c r="E2" s="160"/>
      <c r="F2" s="160"/>
      <c r="G2" s="160"/>
    </row>
    <row r="3" spans="1:7">
      <c r="A3" s="160" t="s">
        <v>167</v>
      </c>
      <c r="B3" s="160"/>
      <c r="C3" s="160"/>
      <c r="D3" s="160"/>
      <c r="E3" s="160"/>
      <c r="F3" s="160"/>
      <c r="G3" s="160"/>
    </row>
    <row r="4" spans="1:7" ht="10.5" customHeight="1"/>
    <row r="5" spans="1:7" ht="42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193</v>
      </c>
      <c r="F5" s="70" t="s">
        <v>194</v>
      </c>
      <c r="G5" s="70" t="s">
        <v>20</v>
      </c>
    </row>
    <row r="6" spans="1:7">
      <c r="A6" s="53" t="s">
        <v>171</v>
      </c>
      <c r="B6" s="53" t="s">
        <v>21</v>
      </c>
      <c r="C6" s="62" t="s">
        <v>230</v>
      </c>
      <c r="D6" s="63">
        <v>0</v>
      </c>
      <c r="E6" s="63">
        <v>0</v>
      </c>
      <c r="F6" s="63">
        <v>0</v>
      </c>
      <c r="G6" s="63">
        <f>SUM(E6:F6)</f>
        <v>0</v>
      </c>
    </row>
    <row r="7" spans="1:7">
      <c r="A7" s="54"/>
      <c r="B7" s="54" t="s">
        <v>22</v>
      </c>
      <c r="C7" s="38" t="s">
        <v>230</v>
      </c>
      <c r="D7" s="13">
        <v>776000</v>
      </c>
      <c r="E7" s="13">
        <v>771800</v>
      </c>
      <c r="F7" s="13">
        <v>0</v>
      </c>
      <c r="G7" s="13">
        <f>SUM(E7:F7)</f>
        <v>771800</v>
      </c>
    </row>
    <row r="8" spans="1:7">
      <c r="A8" s="54" t="s">
        <v>172</v>
      </c>
      <c r="B8" s="54" t="s">
        <v>10</v>
      </c>
      <c r="C8" s="38" t="s">
        <v>230</v>
      </c>
      <c r="D8" s="13">
        <v>124000</v>
      </c>
      <c r="E8" s="13">
        <v>76450</v>
      </c>
      <c r="F8" s="13">
        <v>0</v>
      </c>
      <c r="G8" s="13">
        <f t="shared" ref="G8:G15" si="0">SUM(E8:F8)</f>
        <v>76450</v>
      </c>
    </row>
    <row r="9" spans="1:7">
      <c r="A9" s="54"/>
      <c r="B9" s="54" t="s">
        <v>11</v>
      </c>
      <c r="C9" s="38" t="s">
        <v>230</v>
      </c>
      <c r="D9" s="13">
        <v>177000</v>
      </c>
      <c r="E9" s="13">
        <v>103200</v>
      </c>
      <c r="F9" s="13">
        <v>0</v>
      </c>
      <c r="G9" s="13">
        <f t="shared" si="0"/>
        <v>103200</v>
      </c>
    </row>
    <row r="10" spans="1:7">
      <c r="A10" s="54"/>
      <c r="B10" s="54" t="s">
        <v>12</v>
      </c>
      <c r="C10" s="38" t="s">
        <v>230</v>
      </c>
      <c r="D10" s="13">
        <v>1065000</v>
      </c>
      <c r="E10" s="13">
        <v>1005304</v>
      </c>
      <c r="F10" s="13">
        <v>0</v>
      </c>
      <c r="G10" s="13">
        <f t="shared" si="0"/>
        <v>1005304</v>
      </c>
    </row>
    <row r="11" spans="1:7">
      <c r="A11" s="54"/>
      <c r="B11" s="54" t="s">
        <v>13</v>
      </c>
      <c r="C11" s="38" t="s">
        <v>230</v>
      </c>
      <c r="D11" s="13">
        <v>51000</v>
      </c>
      <c r="E11" s="13">
        <v>37895.129999999997</v>
      </c>
      <c r="F11" s="13">
        <v>0</v>
      </c>
      <c r="G11" s="13">
        <f t="shared" si="0"/>
        <v>37895.129999999997</v>
      </c>
    </row>
    <row r="12" spans="1:7">
      <c r="A12" s="54" t="s">
        <v>173</v>
      </c>
      <c r="B12" s="54" t="s">
        <v>133</v>
      </c>
      <c r="C12" s="38" t="s">
        <v>230</v>
      </c>
      <c r="D12" s="13">
        <v>292100</v>
      </c>
      <c r="E12" s="13">
        <v>218500</v>
      </c>
      <c r="F12" s="13">
        <v>0</v>
      </c>
      <c r="G12" s="13">
        <f t="shared" si="0"/>
        <v>218500</v>
      </c>
    </row>
    <row r="13" spans="1:7">
      <c r="A13" s="54"/>
      <c r="B13" s="54" t="s">
        <v>174</v>
      </c>
      <c r="C13" s="38" t="s">
        <v>230</v>
      </c>
      <c r="D13" s="13">
        <v>0</v>
      </c>
      <c r="E13" s="13">
        <v>0</v>
      </c>
      <c r="F13" s="13">
        <v>0</v>
      </c>
      <c r="G13" s="13">
        <f t="shared" si="0"/>
        <v>0</v>
      </c>
    </row>
    <row r="14" spans="1:7">
      <c r="A14" s="54" t="s">
        <v>175</v>
      </c>
      <c r="B14" s="54" t="s">
        <v>106</v>
      </c>
      <c r="C14" s="38" t="s">
        <v>230</v>
      </c>
      <c r="D14" s="13">
        <v>30000</v>
      </c>
      <c r="E14" s="13">
        <v>0</v>
      </c>
      <c r="F14" s="13">
        <v>0</v>
      </c>
      <c r="G14" s="13">
        <f t="shared" si="0"/>
        <v>0</v>
      </c>
    </row>
    <row r="15" spans="1:7">
      <c r="A15" s="54" t="s">
        <v>176</v>
      </c>
      <c r="B15" s="54" t="s">
        <v>15</v>
      </c>
      <c r="C15" s="38" t="s">
        <v>230</v>
      </c>
      <c r="D15" s="13">
        <v>0</v>
      </c>
      <c r="E15" s="13">
        <v>0</v>
      </c>
      <c r="F15" s="13">
        <v>0</v>
      </c>
      <c r="G15" s="13">
        <f t="shared" si="0"/>
        <v>0</v>
      </c>
    </row>
    <row r="16" spans="1:7">
      <c r="A16" s="54"/>
      <c r="B16" s="54"/>
      <c r="C16" s="54"/>
      <c r="D16" s="54"/>
      <c r="E16" s="54"/>
      <c r="F16" s="54"/>
      <c r="G16" s="54"/>
    </row>
    <row r="17" spans="1:7">
      <c r="A17" s="57"/>
      <c r="B17" s="57"/>
      <c r="C17" s="57"/>
      <c r="D17" s="57"/>
      <c r="E17" s="57"/>
      <c r="F17" s="57"/>
      <c r="G17" s="57"/>
    </row>
    <row r="18" spans="1:7" ht="21.75" thickBot="1">
      <c r="A18" s="166" t="s">
        <v>20</v>
      </c>
      <c r="B18" s="171"/>
      <c r="C18" s="167"/>
      <c r="D18" s="29">
        <f>SUM(D6:D17)</f>
        <v>2515100</v>
      </c>
      <c r="E18" s="29">
        <f t="shared" ref="E18:G18" si="1">SUM(E6:E17)</f>
        <v>2213149.13</v>
      </c>
      <c r="F18" s="29">
        <f t="shared" si="1"/>
        <v>0</v>
      </c>
      <c r="G18" s="29">
        <f t="shared" si="1"/>
        <v>2213149.13</v>
      </c>
    </row>
    <row r="19" spans="1:7" ht="21.75" thickTop="1"/>
  </sheetData>
  <mergeCells count="4">
    <mergeCell ref="A1:G1"/>
    <mergeCell ref="A2:G2"/>
    <mergeCell ref="A3:G3"/>
    <mergeCell ref="A18:C18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2"/>
  <sheetViews>
    <sheetView topLeftCell="A6" workbookViewId="0">
      <selection activeCell="G9" sqref="G9:G10"/>
    </sheetView>
  </sheetViews>
  <sheetFormatPr defaultRowHeight="21"/>
  <cols>
    <col min="1" max="1" width="14.7109375" style="50" customWidth="1"/>
    <col min="2" max="2" width="23.85546875" style="50" customWidth="1"/>
    <col min="3" max="3" width="24.85546875" style="50" customWidth="1"/>
    <col min="4" max="7" width="21.140625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195</v>
      </c>
      <c r="B2" s="160"/>
      <c r="C2" s="160"/>
      <c r="D2" s="160"/>
      <c r="E2" s="160"/>
      <c r="F2" s="160"/>
      <c r="G2" s="160"/>
    </row>
    <row r="3" spans="1:7">
      <c r="A3" s="160" t="s">
        <v>167</v>
      </c>
      <c r="B3" s="160"/>
      <c r="C3" s="160"/>
      <c r="D3" s="160"/>
      <c r="E3" s="160"/>
      <c r="F3" s="160"/>
      <c r="G3" s="160"/>
    </row>
    <row r="4" spans="1:7" ht="10.5" customHeight="1"/>
    <row r="5" spans="1:7" ht="63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196</v>
      </c>
      <c r="F5" s="70" t="s">
        <v>197</v>
      </c>
      <c r="G5" s="70" t="s">
        <v>20</v>
      </c>
    </row>
    <row r="6" spans="1:7">
      <c r="A6" s="53" t="s">
        <v>171</v>
      </c>
      <c r="B6" s="53" t="s">
        <v>21</v>
      </c>
      <c r="C6" s="53"/>
      <c r="D6" s="63"/>
      <c r="E6" s="53"/>
      <c r="F6" s="53"/>
      <c r="G6" s="53"/>
    </row>
    <row r="7" spans="1:7">
      <c r="A7" s="54"/>
      <c r="B7" s="54" t="s">
        <v>22</v>
      </c>
      <c r="C7" s="54"/>
      <c r="D7" s="13"/>
      <c r="E7" s="54"/>
      <c r="F7" s="54"/>
      <c r="G7" s="54"/>
    </row>
    <row r="8" spans="1:7">
      <c r="A8" s="54" t="s">
        <v>172</v>
      </c>
      <c r="B8" s="54" t="s">
        <v>10</v>
      </c>
      <c r="C8" s="54"/>
      <c r="D8" s="13"/>
      <c r="E8" s="54"/>
      <c r="F8" s="54"/>
      <c r="G8" s="54"/>
    </row>
    <row r="9" spans="1:7">
      <c r="A9" s="54"/>
      <c r="B9" s="54" t="s">
        <v>11</v>
      </c>
      <c r="C9" s="38" t="s">
        <v>230</v>
      </c>
      <c r="D9" s="13">
        <v>150000</v>
      </c>
      <c r="E9" s="13">
        <v>0</v>
      </c>
      <c r="F9" s="13">
        <v>34020</v>
      </c>
      <c r="G9" s="13">
        <f>SUM(E9:F9)</f>
        <v>34020</v>
      </c>
    </row>
    <row r="10" spans="1:7">
      <c r="A10" s="54"/>
      <c r="B10" s="54" t="s">
        <v>11</v>
      </c>
      <c r="C10" s="38" t="s">
        <v>231</v>
      </c>
      <c r="D10" s="13">
        <v>26000</v>
      </c>
      <c r="E10" s="13">
        <v>0</v>
      </c>
      <c r="F10" s="13">
        <v>26000</v>
      </c>
      <c r="G10" s="13">
        <f>SUM(E10:F10)</f>
        <v>26000</v>
      </c>
    </row>
    <row r="11" spans="1:7">
      <c r="A11" s="54"/>
      <c r="B11" s="54" t="s">
        <v>12</v>
      </c>
      <c r="C11" s="54"/>
      <c r="D11" s="13"/>
      <c r="E11" s="54"/>
      <c r="F11" s="54"/>
      <c r="G11" s="54"/>
    </row>
    <row r="12" spans="1:7">
      <c r="A12" s="54"/>
      <c r="B12" s="54" t="s">
        <v>13</v>
      </c>
      <c r="C12" s="54"/>
      <c r="D12" s="13"/>
      <c r="E12" s="54"/>
      <c r="F12" s="54"/>
      <c r="G12" s="54"/>
    </row>
    <row r="13" spans="1:7">
      <c r="A13" s="54" t="s">
        <v>173</v>
      </c>
      <c r="B13" s="54" t="s">
        <v>133</v>
      </c>
      <c r="C13" s="54"/>
      <c r="D13" s="13"/>
      <c r="E13" s="54"/>
      <c r="F13" s="54"/>
      <c r="G13" s="54"/>
    </row>
    <row r="14" spans="1:7">
      <c r="A14" s="54"/>
      <c r="B14" s="54" t="s">
        <v>174</v>
      </c>
      <c r="C14" s="54"/>
      <c r="D14" s="13"/>
      <c r="E14" s="54"/>
      <c r="F14" s="54"/>
      <c r="G14" s="54"/>
    </row>
    <row r="15" spans="1:7">
      <c r="A15" s="54" t="s">
        <v>175</v>
      </c>
      <c r="B15" s="54" t="s">
        <v>106</v>
      </c>
      <c r="C15" s="54"/>
      <c r="D15" s="13"/>
      <c r="E15" s="54"/>
      <c r="F15" s="54"/>
      <c r="G15" s="54"/>
    </row>
    <row r="16" spans="1:7">
      <c r="A16" s="54" t="s">
        <v>176</v>
      </c>
      <c r="B16" s="54"/>
      <c r="C16" s="54"/>
      <c r="D16" s="13"/>
      <c r="E16" s="54"/>
      <c r="F16" s="54"/>
      <c r="G16" s="54"/>
    </row>
    <row r="17" spans="1:7">
      <c r="A17" s="54"/>
      <c r="B17" s="54"/>
      <c r="C17" s="54"/>
      <c r="D17" s="13"/>
      <c r="E17" s="54"/>
      <c r="F17" s="54"/>
      <c r="G17" s="54"/>
    </row>
    <row r="18" spans="1:7">
      <c r="A18" s="54"/>
      <c r="B18" s="54"/>
      <c r="C18" s="54"/>
      <c r="D18" s="13"/>
      <c r="E18" s="54"/>
      <c r="F18" s="54"/>
      <c r="G18" s="54"/>
    </row>
    <row r="19" spans="1:7">
      <c r="A19" s="54"/>
      <c r="B19" s="54"/>
      <c r="C19" s="54"/>
      <c r="D19" s="13"/>
      <c r="E19" s="54"/>
      <c r="F19" s="54"/>
      <c r="G19" s="54"/>
    </row>
    <row r="20" spans="1:7">
      <c r="A20" s="57"/>
      <c r="B20" s="57"/>
      <c r="C20" s="57"/>
      <c r="D20" s="65"/>
      <c r="E20" s="57"/>
      <c r="F20" s="57"/>
      <c r="G20" s="57"/>
    </row>
    <row r="21" spans="1:7" ht="21.75" thickBot="1">
      <c r="A21" s="166" t="s">
        <v>20</v>
      </c>
      <c r="B21" s="171"/>
      <c r="C21" s="167"/>
      <c r="D21" s="77">
        <f>SUM(D6:D20)</f>
        <v>176000</v>
      </c>
      <c r="E21" s="77">
        <f t="shared" ref="E21:G21" si="0">SUM(E6:E20)</f>
        <v>0</v>
      </c>
      <c r="F21" s="77">
        <f t="shared" si="0"/>
        <v>60020</v>
      </c>
      <c r="G21" s="77">
        <f t="shared" si="0"/>
        <v>60020</v>
      </c>
    </row>
    <row r="22" spans="1:7" ht="21.75" thickTop="1"/>
  </sheetData>
  <mergeCells count="4">
    <mergeCell ref="A1:G1"/>
    <mergeCell ref="A2:G2"/>
    <mergeCell ref="A3:G3"/>
    <mergeCell ref="A21:C21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21"/>
  <sheetViews>
    <sheetView topLeftCell="A6" workbookViewId="0">
      <selection activeCell="C9" sqref="C9:C15"/>
    </sheetView>
  </sheetViews>
  <sheetFormatPr defaultRowHeight="21"/>
  <cols>
    <col min="1" max="1" width="12.140625" style="50" customWidth="1"/>
    <col min="2" max="2" width="21" style="50" customWidth="1"/>
    <col min="3" max="8" width="19" style="50" customWidth="1"/>
    <col min="9" max="16384" width="9.140625" style="50"/>
  </cols>
  <sheetData>
    <row r="1" spans="1:8">
      <c r="A1" s="160" t="s">
        <v>35</v>
      </c>
      <c r="B1" s="160"/>
      <c r="C1" s="160"/>
      <c r="D1" s="160"/>
      <c r="E1" s="160"/>
      <c r="F1" s="160"/>
      <c r="G1" s="160"/>
      <c r="H1" s="160"/>
    </row>
    <row r="2" spans="1:8">
      <c r="A2" s="160" t="s">
        <v>198</v>
      </c>
      <c r="B2" s="160"/>
      <c r="C2" s="160"/>
      <c r="D2" s="160"/>
      <c r="E2" s="160"/>
      <c r="F2" s="160"/>
      <c r="G2" s="160"/>
      <c r="H2" s="160"/>
    </row>
    <row r="3" spans="1:8">
      <c r="A3" s="160" t="s">
        <v>167</v>
      </c>
      <c r="B3" s="160"/>
      <c r="C3" s="160"/>
      <c r="D3" s="160"/>
      <c r="E3" s="160"/>
      <c r="F3" s="160"/>
      <c r="G3" s="160"/>
      <c r="H3" s="160"/>
    </row>
    <row r="4" spans="1:8" ht="10.5" customHeight="1"/>
    <row r="5" spans="1:8" ht="84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199</v>
      </c>
      <c r="F5" s="70" t="s">
        <v>200</v>
      </c>
      <c r="G5" s="70" t="s">
        <v>201</v>
      </c>
      <c r="H5" s="70" t="s">
        <v>20</v>
      </c>
    </row>
    <row r="6" spans="1:8">
      <c r="A6" s="53" t="s">
        <v>171</v>
      </c>
      <c r="B6" s="53" t="s">
        <v>21</v>
      </c>
      <c r="C6" s="53"/>
      <c r="D6" s="63"/>
      <c r="E6" s="53"/>
      <c r="F6" s="53"/>
      <c r="G6" s="53"/>
      <c r="H6" s="53"/>
    </row>
    <row r="7" spans="1:8">
      <c r="A7" s="54"/>
      <c r="B7" s="54" t="s">
        <v>22</v>
      </c>
      <c r="C7" s="54"/>
      <c r="D7" s="13"/>
      <c r="E7" s="54"/>
      <c r="F7" s="54"/>
      <c r="G7" s="54"/>
      <c r="H7" s="54"/>
    </row>
    <row r="8" spans="1:8">
      <c r="A8" s="54" t="s">
        <v>172</v>
      </c>
      <c r="B8" s="54" t="s">
        <v>10</v>
      </c>
      <c r="C8" s="54"/>
      <c r="D8" s="13"/>
      <c r="E8" s="54"/>
      <c r="F8" s="54"/>
      <c r="G8" s="54"/>
      <c r="H8" s="54"/>
    </row>
    <row r="9" spans="1:8">
      <c r="A9" s="54"/>
      <c r="B9" s="54" t="s">
        <v>11</v>
      </c>
      <c r="C9" s="38" t="s">
        <v>230</v>
      </c>
      <c r="D9" s="13">
        <v>200000</v>
      </c>
      <c r="E9" s="13"/>
      <c r="F9" s="13">
        <v>47775</v>
      </c>
      <c r="G9" s="13">
        <v>104435</v>
      </c>
      <c r="H9" s="13">
        <f>SUM(E9:G9)</f>
        <v>152210</v>
      </c>
    </row>
    <row r="10" spans="1:8">
      <c r="A10" s="54"/>
      <c r="B10" s="54" t="s">
        <v>12</v>
      </c>
      <c r="C10" s="38"/>
      <c r="D10" s="13"/>
      <c r="E10" s="54"/>
      <c r="F10" s="54"/>
      <c r="G10" s="54"/>
      <c r="H10" s="54"/>
    </row>
    <row r="11" spans="1:8">
      <c r="A11" s="54"/>
      <c r="B11" s="54" t="s">
        <v>13</v>
      </c>
      <c r="C11" s="38"/>
      <c r="D11" s="13"/>
      <c r="E11" s="54"/>
      <c r="F11" s="54"/>
      <c r="G11" s="54"/>
      <c r="H11" s="54"/>
    </row>
    <row r="12" spans="1:8">
      <c r="A12" s="54" t="s">
        <v>173</v>
      </c>
      <c r="B12" s="54" t="s">
        <v>133</v>
      </c>
      <c r="C12" s="38"/>
      <c r="D12" s="13"/>
      <c r="E12" s="54"/>
      <c r="F12" s="54"/>
      <c r="G12" s="54"/>
      <c r="H12" s="54"/>
    </row>
    <row r="13" spans="1:8">
      <c r="A13" s="54"/>
      <c r="B13" s="54" t="s">
        <v>174</v>
      </c>
      <c r="C13" s="38"/>
      <c r="D13" s="13"/>
      <c r="E13" s="54"/>
      <c r="F13" s="54"/>
      <c r="G13" s="54"/>
      <c r="H13" s="54"/>
    </row>
    <row r="14" spans="1:8">
      <c r="A14" s="54" t="s">
        <v>175</v>
      </c>
      <c r="B14" s="54" t="s">
        <v>106</v>
      </c>
      <c r="C14" s="38"/>
      <c r="D14" s="13"/>
      <c r="E14" s="54"/>
      <c r="F14" s="54"/>
      <c r="G14" s="54"/>
      <c r="H14" s="54"/>
    </row>
    <row r="15" spans="1:8">
      <c r="A15" s="54" t="s">
        <v>176</v>
      </c>
      <c r="B15" s="54" t="s">
        <v>15</v>
      </c>
      <c r="C15" s="38" t="s">
        <v>230</v>
      </c>
      <c r="D15" s="13">
        <v>30000</v>
      </c>
      <c r="E15" s="13"/>
      <c r="F15" s="13"/>
      <c r="G15" s="13">
        <v>20000</v>
      </c>
      <c r="H15" s="13">
        <f>SUM(E15:G15)</f>
        <v>20000</v>
      </c>
    </row>
    <row r="16" spans="1:8">
      <c r="A16" s="54"/>
      <c r="B16" s="54"/>
      <c r="C16" s="54"/>
      <c r="D16" s="13"/>
      <c r="E16" s="54"/>
      <c r="F16" s="54"/>
      <c r="G16" s="54"/>
      <c r="H16" s="54"/>
    </row>
    <row r="17" spans="1:8">
      <c r="A17" s="54"/>
      <c r="B17" s="54"/>
      <c r="C17" s="54"/>
      <c r="D17" s="13"/>
      <c r="E17" s="54"/>
      <c r="F17" s="54"/>
      <c r="G17" s="54"/>
      <c r="H17" s="54"/>
    </row>
    <row r="18" spans="1:8">
      <c r="A18" s="54"/>
      <c r="B18" s="54"/>
      <c r="C18" s="54"/>
      <c r="D18" s="13"/>
      <c r="E18" s="54"/>
      <c r="F18" s="54"/>
      <c r="G18" s="54"/>
      <c r="H18" s="54"/>
    </row>
    <row r="19" spans="1:8">
      <c r="A19" s="57"/>
      <c r="B19" s="57"/>
      <c r="C19" s="57"/>
      <c r="D19" s="65"/>
      <c r="E19" s="57"/>
      <c r="F19" s="57"/>
      <c r="G19" s="57"/>
      <c r="H19" s="57"/>
    </row>
    <row r="20" spans="1:8" ht="21.75" thickBot="1">
      <c r="A20" s="166" t="s">
        <v>20</v>
      </c>
      <c r="B20" s="171"/>
      <c r="C20" s="167"/>
      <c r="D20" s="77">
        <f>SUM(D6:D19)</f>
        <v>230000</v>
      </c>
      <c r="E20" s="77">
        <f t="shared" ref="E20:H20" si="0">SUM(E6:E19)</f>
        <v>0</v>
      </c>
      <c r="F20" s="77">
        <f t="shared" si="0"/>
        <v>47775</v>
      </c>
      <c r="G20" s="77">
        <f t="shared" si="0"/>
        <v>124435</v>
      </c>
      <c r="H20" s="77">
        <f t="shared" si="0"/>
        <v>172210</v>
      </c>
    </row>
    <row r="21" spans="1:8" ht="21.75" thickTop="1"/>
  </sheetData>
  <mergeCells count="4">
    <mergeCell ref="A1:H1"/>
    <mergeCell ref="A2:H2"/>
    <mergeCell ref="A3:H3"/>
    <mergeCell ref="A20:C20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21"/>
  <sheetViews>
    <sheetView topLeftCell="A6" workbookViewId="0">
      <selection activeCell="C15" sqref="C15:G15"/>
    </sheetView>
  </sheetViews>
  <sheetFormatPr defaultRowHeight="21"/>
  <cols>
    <col min="1" max="1" width="15.7109375" style="50" customWidth="1"/>
    <col min="2" max="2" width="24.85546875" style="50" customWidth="1"/>
    <col min="3" max="7" width="19" style="50" customWidth="1"/>
    <col min="8" max="16384" width="9.140625" style="50"/>
  </cols>
  <sheetData>
    <row r="1" spans="1:7">
      <c r="A1" s="160" t="s">
        <v>35</v>
      </c>
      <c r="B1" s="160"/>
      <c r="C1" s="160"/>
      <c r="D1" s="160"/>
      <c r="E1" s="160"/>
      <c r="F1" s="160"/>
      <c r="G1" s="160"/>
    </row>
    <row r="2" spans="1:7">
      <c r="A2" s="160" t="s">
        <v>202</v>
      </c>
      <c r="B2" s="160"/>
      <c r="C2" s="160"/>
      <c r="D2" s="160"/>
      <c r="E2" s="160"/>
      <c r="F2" s="160"/>
      <c r="G2" s="160"/>
    </row>
    <row r="3" spans="1:7">
      <c r="A3" s="160" t="s">
        <v>167</v>
      </c>
      <c r="B3" s="160"/>
      <c r="C3" s="160"/>
      <c r="D3" s="160"/>
      <c r="E3" s="160"/>
      <c r="F3" s="160"/>
      <c r="G3" s="160"/>
    </row>
    <row r="4" spans="1:7" ht="10.5" customHeight="1"/>
    <row r="5" spans="1:7" ht="63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203</v>
      </c>
      <c r="F5" s="70" t="s">
        <v>204</v>
      </c>
      <c r="G5" s="70" t="s">
        <v>20</v>
      </c>
    </row>
    <row r="6" spans="1:7">
      <c r="A6" s="53" t="s">
        <v>171</v>
      </c>
      <c r="B6" s="53" t="s">
        <v>21</v>
      </c>
      <c r="C6" s="53"/>
      <c r="D6" s="53"/>
      <c r="E6" s="53"/>
      <c r="F6" s="53"/>
      <c r="G6" s="53"/>
    </row>
    <row r="7" spans="1:7">
      <c r="A7" s="54"/>
      <c r="B7" s="54" t="s">
        <v>22</v>
      </c>
      <c r="C7" s="54"/>
      <c r="D7" s="54"/>
      <c r="E7" s="54"/>
      <c r="F7" s="54"/>
      <c r="G7" s="54"/>
    </row>
    <row r="8" spans="1:7">
      <c r="A8" s="54" t="s">
        <v>172</v>
      </c>
      <c r="B8" s="54" t="s">
        <v>10</v>
      </c>
      <c r="C8" s="54"/>
      <c r="D8" s="54"/>
      <c r="E8" s="54"/>
      <c r="F8" s="54"/>
      <c r="G8" s="54"/>
    </row>
    <row r="9" spans="1:7">
      <c r="A9" s="54"/>
      <c r="B9" s="54" t="s">
        <v>11</v>
      </c>
      <c r="C9" s="54"/>
      <c r="D9" s="54"/>
      <c r="E9" s="54"/>
      <c r="F9" s="54"/>
      <c r="G9" s="54"/>
    </row>
    <row r="10" spans="1:7">
      <c r="A10" s="54"/>
      <c r="B10" s="54" t="s">
        <v>12</v>
      </c>
      <c r="C10" s="54"/>
      <c r="D10" s="54"/>
      <c r="E10" s="54"/>
      <c r="F10" s="54"/>
      <c r="G10" s="54"/>
    </row>
    <row r="11" spans="1:7">
      <c r="A11" s="54"/>
      <c r="B11" s="54" t="s">
        <v>13</v>
      </c>
      <c r="C11" s="54"/>
      <c r="D11" s="54"/>
      <c r="E11" s="54"/>
      <c r="F11" s="54"/>
      <c r="G11" s="54"/>
    </row>
    <row r="12" spans="1:7">
      <c r="A12" s="54" t="s">
        <v>173</v>
      </c>
      <c r="B12" s="54" t="s">
        <v>133</v>
      </c>
      <c r="C12" s="54"/>
      <c r="D12" s="54"/>
      <c r="E12" s="54"/>
      <c r="F12" s="54"/>
      <c r="G12" s="54"/>
    </row>
    <row r="13" spans="1:7">
      <c r="A13" s="54"/>
      <c r="B13" s="54" t="s">
        <v>174</v>
      </c>
      <c r="C13" s="38" t="s">
        <v>230</v>
      </c>
      <c r="D13" s="13">
        <v>2200000</v>
      </c>
      <c r="E13" s="13">
        <v>0</v>
      </c>
      <c r="F13" s="13">
        <v>1617000</v>
      </c>
      <c r="G13" s="13">
        <f>SUM(E13:F13)</f>
        <v>1617000</v>
      </c>
    </row>
    <row r="14" spans="1:7">
      <c r="A14" s="54" t="s">
        <v>175</v>
      </c>
      <c r="B14" s="54" t="s">
        <v>106</v>
      </c>
      <c r="C14" s="54"/>
      <c r="D14" s="54"/>
      <c r="E14" s="54"/>
      <c r="F14" s="54"/>
      <c r="G14" s="54"/>
    </row>
    <row r="15" spans="1:7">
      <c r="A15" s="54" t="s">
        <v>176</v>
      </c>
      <c r="B15" s="54" t="s">
        <v>15</v>
      </c>
      <c r="C15" s="38"/>
      <c r="D15" s="13"/>
      <c r="E15" s="13"/>
      <c r="F15" s="13"/>
      <c r="G15" s="13"/>
    </row>
    <row r="16" spans="1:7">
      <c r="A16" s="54"/>
      <c r="B16" s="54"/>
      <c r="C16" s="54"/>
      <c r="D16" s="54"/>
      <c r="E16" s="54"/>
      <c r="F16" s="54"/>
      <c r="G16" s="54"/>
    </row>
    <row r="17" spans="1:7">
      <c r="A17" s="54"/>
      <c r="B17" s="54"/>
      <c r="C17" s="54"/>
      <c r="D17" s="54"/>
      <c r="E17" s="54"/>
      <c r="F17" s="54"/>
      <c r="G17" s="54"/>
    </row>
    <row r="18" spans="1:7">
      <c r="A18" s="54"/>
      <c r="B18" s="54"/>
      <c r="C18" s="54"/>
      <c r="D18" s="54"/>
      <c r="E18" s="54"/>
      <c r="F18" s="54"/>
      <c r="G18" s="54"/>
    </row>
    <row r="19" spans="1:7">
      <c r="A19" s="57"/>
      <c r="B19" s="57"/>
      <c r="C19" s="57"/>
      <c r="D19" s="57"/>
      <c r="E19" s="57"/>
      <c r="F19" s="57"/>
      <c r="G19" s="57"/>
    </row>
    <row r="20" spans="1:7" ht="21.75" thickBot="1">
      <c r="A20" s="166" t="s">
        <v>20</v>
      </c>
      <c r="B20" s="171"/>
      <c r="C20" s="167"/>
      <c r="D20" s="77">
        <f>SUM(D6:D19)</f>
        <v>2200000</v>
      </c>
      <c r="E20" s="77">
        <f t="shared" ref="E20:G20" si="0">SUM(E6:E19)</f>
        <v>0</v>
      </c>
      <c r="F20" s="77">
        <f t="shared" si="0"/>
        <v>1617000</v>
      </c>
      <c r="G20" s="77">
        <f t="shared" si="0"/>
        <v>1617000</v>
      </c>
    </row>
    <row r="21" spans="1:7" ht="21.75" thickTop="1"/>
  </sheetData>
  <mergeCells count="4">
    <mergeCell ref="A1:G1"/>
    <mergeCell ref="A2:G2"/>
    <mergeCell ref="A3:G3"/>
    <mergeCell ref="A20:C20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1"/>
  <sheetViews>
    <sheetView topLeftCell="A4" workbookViewId="0">
      <selection activeCell="D16" sqref="D16"/>
    </sheetView>
  </sheetViews>
  <sheetFormatPr defaultRowHeight="21"/>
  <cols>
    <col min="1" max="1" width="21.42578125" style="50" customWidth="1"/>
    <col min="2" max="2" width="27" style="50" customWidth="1"/>
    <col min="3" max="6" width="23.140625" style="50" customWidth="1"/>
    <col min="7" max="16384" width="9.140625" style="50"/>
  </cols>
  <sheetData>
    <row r="1" spans="1:6">
      <c r="A1" s="160" t="s">
        <v>35</v>
      </c>
      <c r="B1" s="160"/>
      <c r="C1" s="160"/>
      <c r="D1" s="160"/>
      <c r="E1" s="160"/>
      <c r="F1" s="160"/>
    </row>
    <row r="2" spans="1:6">
      <c r="A2" s="160" t="s">
        <v>205</v>
      </c>
      <c r="B2" s="160"/>
      <c r="C2" s="160"/>
      <c r="D2" s="160"/>
      <c r="E2" s="160"/>
      <c r="F2" s="160"/>
    </row>
    <row r="3" spans="1:6">
      <c r="A3" s="160" t="s">
        <v>167</v>
      </c>
      <c r="B3" s="160"/>
      <c r="C3" s="160"/>
      <c r="D3" s="160"/>
      <c r="E3" s="160"/>
      <c r="F3" s="160"/>
    </row>
    <row r="4" spans="1:6" ht="10.5" customHeight="1"/>
    <row r="5" spans="1:6">
      <c r="A5" s="70" t="s">
        <v>166</v>
      </c>
      <c r="B5" s="70" t="s">
        <v>90</v>
      </c>
      <c r="C5" s="70" t="s">
        <v>87</v>
      </c>
      <c r="D5" s="70" t="s">
        <v>0</v>
      </c>
      <c r="E5" s="70" t="s">
        <v>206</v>
      </c>
      <c r="F5" s="70" t="s">
        <v>20</v>
      </c>
    </row>
    <row r="6" spans="1:6">
      <c r="A6" s="53" t="s">
        <v>171</v>
      </c>
      <c r="B6" s="53" t="s">
        <v>21</v>
      </c>
      <c r="C6" s="53"/>
      <c r="D6" s="53"/>
      <c r="E6" s="53"/>
      <c r="F6" s="53"/>
    </row>
    <row r="7" spans="1:6">
      <c r="A7" s="54"/>
      <c r="B7" s="54" t="s">
        <v>22</v>
      </c>
      <c r="C7" s="54"/>
      <c r="D7" s="54"/>
      <c r="E7" s="54"/>
      <c r="F7" s="54"/>
    </row>
    <row r="8" spans="1:6">
      <c r="A8" s="54" t="s">
        <v>172</v>
      </c>
      <c r="B8" s="54" t="s">
        <v>10</v>
      </c>
      <c r="C8" s="54"/>
      <c r="D8" s="54"/>
      <c r="E8" s="54"/>
      <c r="F8" s="54"/>
    </row>
    <row r="9" spans="1:6">
      <c r="A9" s="54"/>
      <c r="B9" s="54" t="s">
        <v>11</v>
      </c>
      <c r="C9" s="38" t="s">
        <v>230</v>
      </c>
      <c r="D9" s="13">
        <v>12000</v>
      </c>
      <c r="E9" s="13">
        <v>0</v>
      </c>
      <c r="F9" s="13">
        <f>SUM(E9)</f>
        <v>0</v>
      </c>
    </row>
    <row r="10" spans="1:6">
      <c r="A10" s="54"/>
      <c r="B10" s="54" t="s">
        <v>12</v>
      </c>
      <c r="C10" s="38" t="s">
        <v>230</v>
      </c>
      <c r="D10" s="13">
        <v>30000</v>
      </c>
      <c r="E10" s="13">
        <v>0</v>
      </c>
      <c r="F10" s="13">
        <f t="shared" ref="F10:F12" si="0">SUM(E10)</f>
        <v>0</v>
      </c>
    </row>
    <row r="11" spans="1:6">
      <c r="A11" s="54"/>
      <c r="B11" s="54" t="s">
        <v>13</v>
      </c>
      <c r="C11" s="54"/>
      <c r="D11" s="13"/>
      <c r="E11" s="13"/>
      <c r="F11" s="13">
        <f t="shared" si="0"/>
        <v>0</v>
      </c>
    </row>
    <row r="12" spans="1:6">
      <c r="A12" s="54" t="s">
        <v>173</v>
      </c>
      <c r="B12" s="54" t="s">
        <v>133</v>
      </c>
      <c r="C12" s="38" t="s">
        <v>230</v>
      </c>
      <c r="D12" s="13">
        <v>8000</v>
      </c>
      <c r="E12" s="13">
        <v>6120</v>
      </c>
      <c r="F12" s="13">
        <f t="shared" si="0"/>
        <v>6120</v>
      </c>
    </row>
    <row r="13" spans="1:6">
      <c r="A13" s="54"/>
      <c r="B13" s="54" t="s">
        <v>174</v>
      </c>
      <c r="C13" s="54"/>
      <c r="D13" s="54"/>
      <c r="E13" s="54"/>
      <c r="F13" s="54"/>
    </row>
    <row r="14" spans="1:6">
      <c r="A14" s="54" t="s">
        <v>175</v>
      </c>
      <c r="B14" s="54" t="s">
        <v>106</v>
      </c>
      <c r="C14" s="54"/>
      <c r="D14" s="54"/>
      <c r="E14" s="54"/>
      <c r="F14" s="54"/>
    </row>
    <row r="15" spans="1:6">
      <c r="A15" s="54" t="s">
        <v>176</v>
      </c>
      <c r="B15" s="54" t="s">
        <v>15</v>
      </c>
      <c r="C15" s="54"/>
      <c r="D15" s="54"/>
      <c r="E15" s="54"/>
      <c r="F15" s="54"/>
    </row>
    <row r="16" spans="1:6">
      <c r="A16" s="54"/>
      <c r="B16" s="54"/>
      <c r="C16" s="54"/>
      <c r="D16" s="54"/>
      <c r="E16" s="54"/>
      <c r="F16" s="54"/>
    </row>
    <row r="17" spans="1:6">
      <c r="A17" s="54"/>
      <c r="B17" s="54"/>
      <c r="C17" s="54"/>
      <c r="D17" s="54"/>
      <c r="E17" s="54"/>
      <c r="F17" s="54"/>
    </row>
    <row r="18" spans="1:6">
      <c r="A18" s="54"/>
      <c r="B18" s="54"/>
      <c r="C18" s="54"/>
      <c r="D18" s="54"/>
      <c r="E18" s="54"/>
      <c r="F18" s="54"/>
    </row>
    <row r="19" spans="1:6">
      <c r="A19" s="57"/>
      <c r="B19" s="57"/>
      <c r="C19" s="57"/>
      <c r="D19" s="57"/>
      <c r="E19" s="57"/>
      <c r="F19" s="57"/>
    </row>
    <row r="20" spans="1:6" ht="21.75" thickBot="1">
      <c r="A20" s="166" t="s">
        <v>20</v>
      </c>
      <c r="B20" s="171"/>
      <c r="C20" s="167"/>
      <c r="D20" s="77">
        <f>SUM(D6:D19)</f>
        <v>50000</v>
      </c>
      <c r="E20" s="77">
        <f t="shared" ref="E20:F20" si="1">SUM(E6:E19)</f>
        <v>6120</v>
      </c>
      <c r="F20" s="77">
        <f t="shared" si="1"/>
        <v>6120</v>
      </c>
    </row>
    <row r="21" spans="1:6" ht="21.75" thickTop="1"/>
  </sheetData>
  <mergeCells count="4">
    <mergeCell ref="A1:F1"/>
    <mergeCell ref="A2:F2"/>
    <mergeCell ref="A3:F3"/>
    <mergeCell ref="A20:C20"/>
  </mergeCells>
  <pageMargins left="0.51181102362204722" right="0.51181102362204722" top="0.9448818897637796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O28"/>
  <sheetViews>
    <sheetView topLeftCell="A16" zoomScale="150" zoomScaleNormal="150" workbookViewId="0">
      <selection activeCell="G6" sqref="G6:G8"/>
    </sheetView>
  </sheetViews>
  <sheetFormatPr defaultRowHeight="15.75"/>
  <cols>
    <col min="1" max="1" width="9.42578125" style="87" customWidth="1"/>
    <col min="2" max="2" width="15.140625" style="87" customWidth="1"/>
    <col min="3" max="3" width="13" style="87" customWidth="1"/>
    <col min="4" max="4" width="10.85546875" style="87" customWidth="1"/>
    <col min="5" max="5" width="10" style="87" customWidth="1"/>
    <col min="6" max="6" width="8.7109375" style="87" customWidth="1"/>
    <col min="7" max="7" width="10.140625" style="87" customWidth="1"/>
    <col min="8" max="8" width="8.85546875" style="87" customWidth="1"/>
    <col min="9" max="9" width="10.85546875" style="87" customWidth="1"/>
    <col min="10" max="10" width="9" style="87" customWidth="1"/>
    <col min="11" max="11" width="9.7109375" style="87" customWidth="1"/>
    <col min="12" max="12" width="11.140625" style="87" customWidth="1"/>
    <col min="13" max="13" width="8" style="87" customWidth="1"/>
    <col min="14" max="14" width="10.85546875" style="87" customWidth="1"/>
    <col min="15" max="15" width="12.140625" style="87" customWidth="1"/>
    <col min="16" max="16384" width="9.140625" style="87"/>
  </cols>
  <sheetData>
    <row r="1" spans="1:15">
      <c r="A1" s="182" t="s">
        <v>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>
      <c r="A2" s="182" t="s">
        <v>233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>
      <c r="A3" s="182" t="s">
        <v>234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9.75" customHeight="1"/>
    <row r="5" spans="1:15">
      <c r="A5" s="178" t="s">
        <v>166</v>
      </c>
      <c r="B5" s="178" t="s">
        <v>90</v>
      </c>
      <c r="C5" s="178" t="s">
        <v>87</v>
      </c>
      <c r="D5" s="183" t="s">
        <v>88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</row>
    <row r="6" spans="1:15">
      <c r="A6" s="178"/>
      <c r="B6" s="178"/>
      <c r="C6" s="178"/>
      <c r="D6" s="178" t="s">
        <v>95</v>
      </c>
      <c r="E6" s="178" t="s">
        <v>235</v>
      </c>
      <c r="F6" s="178" t="s">
        <v>236</v>
      </c>
      <c r="G6" s="178" t="s">
        <v>114</v>
      </c>
      <c r="H6" s="178" t="s">
        <v>237</v>
      </c>
      <c r="I6" s="178" t="s">
        <v>119</v>
      </c>
      <c r="J6" s="178" t="s">
        <v>238</v>
      </c>
      <c r="K6" s="178" t="s">
        <v>239</v>
      </c>
      <c r="L6" s="178" t="s">
        <v>240</v>
      </c>
      <c r="M6" s="178" t="s">
        <v>241</v>
      </c>
      <c r="N6" s="178" t="s">
        <v>9</v>
      </c>
      <c r="O6" s="178" t="s">
        <v>20</v>
      </c>
    </row>
    <row r="7" spans="1:1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</row>
    <row r="8" spans="1:15" ht="34.5" customHeight="1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</row>
    <row r="9" spans="1:15">
      <c r="A9" s="88" t="s">
        <v>242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</row>
    <row r="10" spans="1:15">
      <c r="A10" s="90" t="s">
        <v>171</v>
      </c>
      <c r="B10" s="90" t="s">
        <v>21</v>
      </c>
      <c r="C10" s="90" t="s">
        <v>230</v>
      </c>
      <c r="D10" s="91">
        <v>2225520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>
        <f>SUM(D10:N10)</f>
        <v>2225520</v>
      </c>
    </row>
    <row r="11" spans="1:15">
      <c r="A11" s="90"/>
      <c r="B11" s="90" t="s">
        <v>22</v>
      </c>
      <c r="C11" s="90" t="s">
        <v>230</v>
      </c>
      <c r="D11" s="91">
        <v>4340575.7699999996</v>
      </c>
      <c r="E11" s="91"/>
      <c r="F11" s="91"/>
      <c r="G11" s="91"/>
      <c r="H11" s="91"/>
      <c r="I11" s="91">
        <v>771800</v>
      </c>
      <c r="J11" s="91"/>
      <c r="K11" s="91"/>
      <c r="L11" s="91"/>
      <c r="M11" s="91"/>
      <c r="N11" s="91"/>
      <c r="O11" s="91">
        <f t="shared" ref="O11:O24" si="0">SUM(D11:N11)</f>
        <v>5112375.7699999996</v>
      </c>
    </row>
    <row r="12" spans="1:15">
      <c r="A12" s="90"/>
      <c r="B12" s="90" t="s">
        <v>22</v>
      </c>
      <c r="C12" s="95" t="s">
        <v>257</v>
      </c>
      <c r="D12" s="91">
        <v>129000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>
        <f t="shared" si="0"/>
        <v>129000</v>
      </c>
    </row>
    <row r="13" spans="1:15">
      <c r="A13" s="90" t="s">
        <v>172</v>
      </c>
      <c r="B13" s="90" t="s">
        <v>10</v>
      </c>
      <c r="C13" s="90" t="s">
        <v>230</v>
      </c>
      <c r="D13" s="91">
        <v>585730</v>
      </c>
      <c r="E13" s="91"/>
      <c r="F13" s="91"/>
      <c r="G13" s="91"/>
      <c r="H13" s="91"/>
      <c r="I13" s="91">
        <v>76450</v>
      </c>
      <c r="J13" s="91"/>
      <c r="K13" s="91"/>
      <c r="L13" s="91"/>
      <c r="M13" s="91"/>
      <c r="N13" s="91"/>
      <c r="O13" s="91">
        <f t="shared" si="0"/>
        <v>662180</v>
      </c>
    </row>
    <row r="14" spans="1:15">
      <c r="A14" s="90"/>
      <c r="B14" s="90" t="s">
        <v>11</v>
      </c>
      <c r="C14" s="90" t="s">
        <v>230</v>
      </c>
      <c r="D14" s="91">
        <v>1543511.68</v>
      </c>
      <c r="E14" s="91">
        <v>214789</v>
      </c>
      <c r="F14" s="91">
        <v>12910</v>
      </c>
      <c r="G14" s="91">
        <v>73012</v>
      </c>
      <c r="H14" s="91"/>
      <c r="I14" s="91">
        <v>103200</v>
      </c>
      <c r="J14" s="91">
        <v>34020</v>
      </c>
      <c r="K14" s="91">
        <v>152210</v>
      </c>
      <c r="L14" s="91"/>
      <c r="M14" s="91"/>
      <c r="N14" s="91"/>
      <c r="O14" s="91">
        <f>SUM(D14:N14)</f>
        <v>2133652.6799999997</v>
      </c>
    </row>
    <row r="15" spans="1:15">
      <c r="A15" s="90"/>
      <c r="B15" s="90" t="s">
        <v>11</v>
      </c>
      <c r="C15" s="95" t="s">
        <v>257</v>
      </c>
      <c r="D15" s="91"/>
      <c r="E15" s="91"/>
      <c r="F15" s="91"/>
      <c r="G15" s="91"/>
      <c r="H15" s="91">
        <v>20000</v>
      </c>
      <c r="I15" s="91"/>
      <c r="J15" s="91">
        <v>26000</v>
      </c>
      <c r="K15" s="91"/>
      <c r="L15" s="91"/>
      <c r="M15" s="91"/>
      <c r="N15" s="91"/>
      <c r="O15" s="91">
        <f t="shared" si="0"/>
        <v>46000</v>
      </c>
    </row>
    <row r="16" spans="1:15">
      <c r="A16" s="90"/>
      <c r="B16" s="90" t="s">
        <v>12</v>
      </c>
      <c r="C16" s="90" t="s">
        <v>230</v>
      </c>
      <c r="D16" s="91">
        <v>338497.85</v>
      </c>
      <c r="E16" s="91">
        <v>4400</v>
      </c>
      <c r="F16" s="91"/>
      <c r="G16" s="91">
        <v>210742.16</v>
      </c>
      <c r="H16" s="91"/>
      <c r="I16" s="91">
        <v>1005304</v>
      </c>
      <c r="J16" s="91"/>
      <c r="K16" s="91"/>
      <c r="L16" s="91"/>
      <c r="M16" s="91"/>
      <c r="N16" s="91"/>
      <c r="O16" s="91">
        <f t="shared" si="0"/>
        <v>1558944.01</v>
      </c>
    </row>
    <row r="17" spans="1:15">
      <c r="A17" s="90"/>
      <c r="B17" s="90" t="s">
        <v>12</v>
      </c>
      <c r="C17" s="95" t="s">
        <v>257</v>
      </c>
      <c r="D17" s="91"/>
      <c r="E17" s="91"/>
      <c r="F17" s="91">
        <v>25500</v>
      </c>
      <c r="G17" s="91"/>
      <c r="H17" s="91"/>
      <c r="I17" s="91"/>
      <c r="J17" s="91"/>
      <c r="K17" s="91"/>
      <c r="L17" s="91"/>
      <c r="M17" s="91"/>
      <c r="N17" s="91"/>
      <c r="O17" s="91">
        <f t="shared" si="0"/>
        <v>25500</v>
      </c>
    </row>
    <row r="18" spans="1:15">
      <c r="A18" s="90"/>
      <c r="B18" s="90" t="s">
        <v>13</v>
      </c>
      <c r="C18" s="90" t="s">
        <v>230</v>
      </c>
      <c r="D18" s="91">
        <v>224803.19</v>
      </c>
      <c r="E18" s="91"/>
      <c r="F18" s="91"/>
      <c r="G18" s="91"/>
      <c r="H18" s="91"/>
      <c r="I18" s="91">
        <v>37895.129999999997</v>
      </c>
      <c r="J18" s="91"/>
      <c r="K18" s="91"/>
      <c r="L18" s="91"/>
      <c r="M18" s="91"/>
      <c r="N18" s="91"/>
      <c r="O18" s="91">
        <f t="shared" si="0"/>
        <v>262698.32</v>
      </c>
    </row>
    <row r="19" spans="1:15">
      <c r="A19" s="90" t="s">
        <v>173</v>
      </c>
      <c r="B19" s="90" t="s">
        <v>133</v>
      </c>
      <c r="C19" s="90" t="s">
        <v>230</v>
      </c>
      <c r="D19" s="91">
        <v>180300</v>
      </c>
      <c r="E19" s="91"/>
      <c r="F19" s="91"/>
      <c r="G19" s="91"/>
      <c r="H19" s="91"/>
      <c r="I19" s="91">
        <v>218500</v>
      </c>
      <c r="J19" s="91"/>
      <c r="K19" s="91"/>
      <c r="L19" s="91"/>
      <c r="M19" s="91">
        <v>6120</v>
      </c>
      <c r="N19" s="91"/>
      <c r="O19" s="91">
        <f t="shared" si="0"/>
        <v>404920</v>
      </c>
    </row>
    <row r="20" spans="1:15">
      <c r="A20" s="90"/>
      <c r="B20" s="90" t="s">
        <v>174</v>
      </c>
      <c r="C20" s="90" t="s">
        <v>230</v>
      </c>
      <c r="D20" s="91"/>
      <c r="E20" s="91"/>
      <c r="F20" s="91"/>
      <c r="G20" s="91"/>
      <c r="H20" s="91"/>
      <c r="I20" s="91"/>
      <c r="J20" s="91"/>
      <c r="K20" s="91"/>
      <c r="L20" s="91">
        <v>1617000</v>
      </c>
      <c r="M20" s="91"/>
      <c r="N20" s="91"/>
      <c r="O20" s="91">
        <f t="shared" si="0"/>
        <v>1617000</v>
      </c>
    </row>
    <row r="21" spans="1:15">
      <c r="A21" s="90" t="s">
        <v>175</v>
      </c>
      <c r="B21" s="90" t="s">
        <v>106</v>
      </c>
      <c r="C21" s="90" t="s">
        <v>230</v>
      </c>
      <c r="D21" s="91">
        <v>25000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>
        <f t="shared" si="0"/>
        <v>25000</v>
      </c>
    </row>
    <row r="22" spans="1:15">
      <c r="A22" s="90" t="s">
        <v>176</v>
      </c>
      <c r="B22" s="90" t="s">
        <v>15</v>
      </c>
      <c r="C22" s="90" t="s">
        <v>230</v>
      </c>
      <c r="D22" s="91">
        <v>28000</v>
      </c>
      <c r="E22" s="91"/>
      <c r="F22" s="91"/>
      <c r="G22" s="91">
        <v>442000</v>
      </c>
      <c r="H22" s="91"/>
      <c r="I22" s="91"/>
      <c r="J22" s="91"/>
      <c r="K22" s="91">
        <v>20000</v>
      </c>
      <c r="L22" s="91"/>
      <c r="M22" s="91"/>
      <c r="N22" s="91"/>
      <c r="O22" s="91">
        <f t="shared" si="0"/>
        <v>490000</v>
      </c>
    </row>
    <row r="23" spans="1:15">
      <c r="A23" s="90" t="s">
        <v>9</v>
      </c>
      <c r="B23" s="90" t="s">
        <v>9</v>
      </c>
      <c r="C23" s="90" t="s">
        <v>230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>
        <v>261512</v>
      </c>
      <c r="O23" s="91">
        <f t="shared" si="0"/>
        <v>261512</v>
      </c>
    </row>
    <row r="24" spans="1:15">
      <c r="A24" s="90"/>
      <c r="B24" s="90" t="s">
        <v>9</v>
      </c>
      <c r="C24" s="95" t="s">
        <v>257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>
        <v>7861050</v>
      </c>
      <c r="O24" s="91">
        <f t="shared" si="0"/>
        <v>7861050</v>
      </c>
    </row>
    <row r="25" spans="1:15">
      <c r="A25" s="90"/>
      <c r="B25" s="90"/>
      <c r="C25" s="90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</row>
    <row r="26" spans="1:15">
      <c r="A26" s="92"/>
      <c r="B26" s="92"/>
      <c r="C26" s="92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</row>
    <row r="27" spans="1:15" ht="16.5" thickBot="1">
      <c r="A27" s="179" t="s">
        <v>20</v>
      </c>
      <c r="B27" s="180"/>
      <c r="C27" s="181"/>
      <c r="D27" s="94">
        <f>SUM(D10:D26)</f>
        <v>9620938.4899999984</v>
      </c>
      <c r="E27" s="94">
        <f t="shared" ref="E27:O27" si="1">SUM(E10:E26)</f>
        <v>219189</v>
      </c>
      <c r="F27" s="94">
        <f t="shared" si="1"/>
        <v>38410</v>
      </c>
      <c r="G27" s="94">
        <f t="shared" si="1"/>
        <v>725754.16</v>
      </c>
      <c r="H27" s="94">
        <f t="shared" si="1"/>
        <v>20000</v>
      </c>
      <c r="I27" s="94">
        <f t="shared" si="1"/>
        <v>2213149.13</v>
      </c>
      <c r="J27" s="94">
        <f t="shared" si="1"/>
        <v>60020</v>
      </c>
      <c r="K27" s="94">
        <f t="shared" si="1"/>
        <v>172210</v>
      </c>
      <c r="L27" s="94">
        <f t="shared" si="1"/>
        <v>1617000</v>
      </c>
      <c r="M27" s="94">
        <f t="shared" si="1"/>
        <v>6120</v>
      </c>
      <c r="N27" s="94">
        <f t="shared" si="1"/>
        <v>8122562</v>
      </c>
      <c r="O27" s="94">
        <f t="shared" si="1"/>
        <v>22815352.780000001</v>
      </c>
    </row>
    <row r="28" spans="1:15" ht="16.5" thickTop="1"/>
  </sheetData>
  <mergeCells count="20">
    <mergeCell ref="O6:O8"/>
    <mergeCell ref="G6:G8"/>
    <mergeCell ref="H6:H8"/>
    <mergeCell ref="I6:I8"/>
    <mergeCell ref="J6:J8"/>
    <mergeCell ref="K6:K8"/>
    <mergeCell ref="A27:C27"/>
    <mergeCell ref="L6:L8"/>
    <mergeCell ref="A1:O1"/>
    <mergeCell ref="A2:O2"/>
    <mergeCell ref="A3:O3"/>
    <mergeCell ref="A5:A8"/>
    <mergeCell ref="B5:B8"/>
    <mergeCell ref="C5:C8"/>
    <mergeCell ref="D5:O5"/>
    <mergeCell ref="D6:D8"/>
    <mergeCell ref="E6:E8"/>
    <mergeCell ref="F6:F8"/>
    <mergeCell ref="M6:M8"/>
    <mergeCell ref="N6:N8"/>
  </mergeCells>
  <pageMargins left="0.11811023622047245" right="0.11811023622047245" top="1.1417322834645669" bottom="0.55118110236220474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25"/>
  <sheetViews>
    <sheetView zoomScale="150" zoomScaleNormal="150" workbookViewId="0">
      <selection activeCell="A5" sqref="A5:A8"/>
    </sheetView>
  </sheetViews>
  <sheetFormatPr defaultRowHeight="18.75"/>
  <cols>
    <col min="1" max="1" width="10.42578125" style="82" customWidth="1"/>
    <col min="2" max="2" width="17.85546875" style="82" customWidth="1"/>
    <col min="3" max="3" width="8" style="82" customWidth="1"/>
    <col min="4" max="4" width="9" style="82" customWidth="1"/>
    <col min="5" max="5" width="9.28515625" style="82" customWidth="1"/>
    <col min="6" max="6" width="8.7109375" style="82" customWidth="1"/>
    <col min="7" max="7" width="9.42578125" style="82" customWidth="1"/>
    <col min="8" max="8" width="9.140625" style="82" customWidth="1"/>
    <col min="9" max="9" width="8.5703125" style="82" customWidth="1"/>
    <col min="10" max="10" width="10.7109375" style="82" customWidth="1"/>
    <col min="11" max="11" width="9.5703125" style="82" customWidth="1"/>
    <col min="12" max="12" width="12.7109375" style="82" customWidth="1"/>
    <col min="13" max="13" width="9.140625" style="82" customWidth="1"/>
    <col min="14" max="14" width="8.28515625" style="82" customWidth="1"/>
    <col min="15" max="15" width="13.28515625" style="82" customWidth="1"/>
    <col min="16" max="16384" width="9.140625" style="82"/>
  </cols>
  <sheetData>
    <row r="1" spans="1:15">
      <c r="A1" s="184" t="s">
        <v>35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</row>
    <row r="2" spans="1:15">
      <c r="A2" s="184" t="s">
        <v>243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</row>
    <row r="3" spans="1:15">
      <c r="A3" s="184" t="s">
        <v>234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 ht="9.75" customHeight="1"/>
    <row r="5" spans="1:15">
      <c r="A5" s="185" t="s">
        <v>166</v>
      </c>
      <c r="B5" s="185" t="s">
        <v>90</v>
      </c>
      <c r="C5" s="185" t="s">
        <v>87</v>
      </c>
      <c r="D5" s="186" t="s">
        <v>88</v>
      </c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15">
      <c r="A6" s="185"/>
      <c r="B6" s="185"/>
      <c r="C6" s="185"/>
      <c r="D6" s="185" t="s">
        <v>95</v>
      </c>
      <c r="E6" s="185" t="s">
        <v>235</v>
      </c>
      <c r="F6" s="185" t="s">
        <v>236</v>
      </c>
      <c r="G6" s="185" t="s">
        <v>114</v>
      </c>
      <c r="H6" s="185" t="s">
        <v>237</v>
      </c>
      <c r="I6" s="185" t="s">
        <v>119</v>
      </c>
      <c r="J6" s="185" t="s">
        <v>238</v>
      </c>
      <c r="K6" s="185" t="s">
        <v>239</v>
      </c>
      <c r="L6" s="185" t="s">
        <v>240</v>
      </c>
      <c r="M6" s="185" t="s">
        <v>241</v>
      </c>
      <c r="N6" s="185" t="s">
        <v>9</v>
      </c>
      <c r="O6" s="185" t="s">
        <v>20</v>
      </c>
    </row>
    <row r="7" spans="1:15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</row>
    <row r="8" spans="1:15" ht="55.5" customHeight="1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</row>
    <row r="9" spans="1:15">
      <c r="A9" s="83" t="s">
        <v>242</v>
      </c>
      <c r="B9" s="84"/>
      <c r="C9" s="84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</row>
    <row r="10" spans="1:15">
      <c r="A10" s="85" t="s">
        <v>171</v>
      </c>
      <c r="B10" s="85" t="s">
        <v>21</v>
      </c>
      <c r="C10" s="85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>
        <f t="shared" ref="O10:O24" si="0">SUM(D10:N10)</f>
        <v>0</v>
      </c>
    </row>
    <row r="11" spans="1:15">
      <c r="A11" s="85"/>
      <c r="B11" s="85" t="s">
        <v>22</v>
      </c>
      <c r="C11" s="85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>
        <f t="shared" si="0"/>
        <v>0</v>
      </c>
    </row>
    <row r="12" spans="1:15">
      <c r="A12" s="85"/>
      <c r="B12" s="85" t="s">
        <v>22</v>
      </c>
      <c r="C12" s="85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>
        <f t="shared" si="0"/>
        <v>0</v>
      </c>
    </row>
    <row r="13" spans="1:15">
      <c r="A13" s="85" t="s">
        <v>172</v>
      </c>
      <c r="B13" s="85" t="s">
        <v>10</v>
      </c>
      <c r="C13" s="85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>
        <f t="shared" si="0"/>
        <v>0</v>
      </c>
    </row>
    <row r="14" spans="1:15">
      <c r="A14" s="85"/>
      <c r="B14" s="85" t="s">
        <v>11</v>
      </c>
      <c r="C14" s="102" t="s">
        <v>17</v>
      </c>
      <c r="D14" s="99"/>
      <c r="E14" s="99"/>
      <c r="F14" s="99"/>
      <c r="G14" s="99"/>
      <c r="H14" s="99"/>
      <c r="I14" s="99"/>
      <c r="J14" s="99">
        <v>18000</v>
      </c>
      <c r="K14" s="99"/>
      <c r="L14" s="99">
        <v>1457000</v>
      </c>
      <c r="M14" s="99"/>
      <c r="N14" s="99"/>
      <c r="O14" s="99">
        <f>SUM(D14:N14)</f>
        <v>1475000</v>
      </c>
    </row>
    <row r="15" spans="1:15">
      <c r="A15" s="85"/>
      <c r="B15" s="85" t="s">
        <v>12</v>
      </c>
      <c r="C15" s="85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>
        <f t="shared" si="0"/>
        <v>0</v>
      </c>
    </row>
    <row r="16" spans="1:15">
      <c r="A16" s="85"/>
      <c r="B16" s="85" t="s">
        <v>13</v>
      </c>
      <c r="C16" s="85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>
        <f t="shared" si="0"/>
        <v>0</v>
      </c>
    </row>
    <row r="17" spans="1:15">
      <c r="A17" s="85" t="s">
        <v>173</v>
      </c>
      <c r="B17" s="85" t="s">
        <v>133</v>
      </c>
      <c r="C17" s="85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>
        <f t="shared" si="0"/>
        <v>0</v>
      </c>
    </row>
    <row r="18" spans="1:15">
      <c r="A18" s="85"/>
      <c r="B18" s="85" t="s">
        <v>174</v>
      </c>
      <c r="C18" s="85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>
        <f t="shared" si="0"/>
        <v>0</v>
      </c>
    </row>
    <row r="19" spans="1:15">
      <c r="A19" s="85" t="s">
        <v>175</v>
      </c>
      <c r="B19" s="85" t="s">
        <v>106</v>
      </c>
      <c r="C19" s="85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>
        <f t="shared" si="0"/>
        <v>0</v>
      </c>
    </row>
    <row r="20" spans="1:15">
      <c r="A20" s="85" t="s">
        <v>176</v>
      </c>
      <c r="B20" s="85" t="s">
        <v>15</v>
      </c>
      <c r="C20" s="85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>
        <f t="shared" si="0"/>
        <v>0</v>
      </c>
    </row>
    <row r="21" spans="1:15">
      <c r="A21" s="85" t="s">
        <v>9</v>
      </c>
      <c r="B21" s="85" t="s">
        <v>9</v>
      </c>
      <c r="C21" s="85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>
        <f t="shared" si="0"/>
        <v>0</v>
      </c>
    </row>
    <row r="22" spans="1:15">
      <c r="A22" s="86"/>
      <c r="B22" s="86"/>
      <c r="C22" s="86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</row>
    <row r="23" spans="1:15">
      <c r="A23" s="86"/>
      <c r="B23" s="86"/>
      <c r="C23" s="86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>
        <f t="shared" si="0"/>
        <v>0</v>
      </c>
    </row>
    <row r="24" spans="1:15" ht="19.5" thickBot="1">
      <c r="A24" s="187" t="s">
        <v>20</v>
      </c>
      <c r="B24" s="188"/>
      <c r="C24" s="189"/>
      <c r="D24" s="101">
        <f t="shared" ref="D24:I24" si="1">SUM(D10:D23)</f>
        <v>0</v>
      </c>
      <c r="E24" s="101">
        <f t="shared" si="1"/>
        <v>0</v>
      </c>
      <c r="F24" s="101">
        <f t="shared" si="1"/>
        <v>0</v>
      </c>
      <c r="G24" s="101">
        <f t="shared" si="1"/>
        <v>0</v>
      </c>
      <c r="H24" s="101">
        <f t="shared" si="1"/>
        <v>0</v>
      </c>
      <c r="I24" s="101">
        <f t="shared" si="1"/>
        <v>0</v>
      </c>
      <c r="J24" s="101">
        <f>SUM(J10:J23)</f>
        <v>18000</v>
      </c>
      <c r="K24" s="101">
        <f t="shared" ref="K24:N24" si="2">SUM(K10:K23)</f>
        <v>0</v>
      </c>
      <c r="L24" s="101">
        <f t="shared" si="2"/>
        <v>1457000</v>
      </c>
      <c r="M24" s="101">
        <f t="shared" si="2"/>
        <v>0</v>
      </c>
      <c r="N24" s="101">
        <f t="shared" si="2"/>
        <v>0</v>
      </c>
      <c r="O24" s="101">
        <f t="shared" si="0"/>
        <v>1475000</v>
      </c>
    </row>
    <row r="25" spans="1:15" ht="19.5" thickTop="1"/>
  </sheetData>
  <mergeCells count="20">
    <mergeCell ref="J6:J8"/>
    <mergeCell ref="K6:K8"/>
    <mergeCell ref="A24:C24"/>
    <mergeCell ref="L6:L8"/>
    <mergeCell ref="A1:O1"/>
    <mergeCell ref="A2:O2"/>
    <mergeCell ref="A3:O3"/>
    <mergeCell ref="A5:A8"/>
    <mergeCell ref="B5:B8"/>
    <mergeCell ref="C5:C8"/>
    <mergeCell ref="D5:O5"/>
    <mergeCell ref="D6:D8"/>
    <mergeCell ref="E6:E8"/>
    <mergeCell ref="F6:F8"/>
    <mergeCell ref="M6:M8"/>
    <mergeCell ref="N6:N8"/>
    <mergeCell ref="O6:O8"/>
    <mergeCell ref="G6:G8"/>
    <mergeCell ref="H6:H8"/>
    <mergeCell ref="I6:I8"/>
  </mergeCells>
  <pageMargins left="0.31496062992125984" right="0.31496062992125984" top="0.9448818897637796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O26"/>
  <sheetViews>
    <sheetView topLeftCell="D1" zoomScale="150" zoomScaleNormal="150" workbookViewId="0">
      <selection activeCell="L41" sqref="L41"/>
    </sheetView>
  </sheetViews>
  <sheetFormatPr defaultRowHeight="18.75"/>
  <cols>
    <col min="1" max="1" width="10.42578125" style="82" customWidth="1"/>
    <col min="2" max="2" width="17.85546875" style="82" customWidth="1"/>
    <col min="3" max="3" width="16.5703125" style="82" customWidth="1"/>
    <col min="4" max="4" width="6.28515625" style="82" customWidth="1"/>
    <col min="5" max="5" width="8.7109375" style="82" customWidth="1"/>
    <col min="6" max="6" width="8" style="82" customWidth="1"/>
    <col min="7" max="7" width="9.5703125" style="82" customWidth="1"/>
    <col min="8" max="8" width="8.28515625" style="82" customWidth="1"/>
    <col min="9" max="9" width="6.5703125" style="82" customWidth="1"/>
    <col min="10" max="10" width="9.140625" style="82" customWidth="1"/>
    <col min="11" max="11" width="9.5703125" style="82" customWidth="1"/>
    <col min="12" max="12" width="13.140625" style="82" customWidth="1"/>
    <col min="13" max="13" width="8.7109375" style="82" customWidth="1"/>
    <col min="14" max="14" width="7.28515625" style="82" customWidth="1"/>
    <col min="15" max="15" width="13.140625" style="82" customWidth="1"/>
    <col min="16" max="16384" width="9.140625" style="82"/>
  </cols>
  <sheetData>
    <row r="1" spans="1:15">
      <c r="A1" s="184" t="s">
        <v>35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</row>
    <row r="2" spans="1:15">
      <c r="A2" s="184" t="s">
        <v>244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</row>
    <row r="3" spans="1:15">
      <c r="A3" s="184" t="s">
        <v>234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 ht="9.75" customHeight="1"/>
    <row r="5" spans="1:15" ht="27" customHeight="1">
      <c r="A5" s="185" t="s">
        <v>166</v>
      </c>
      <c r="B5" s="185" t="s">
        <v>90</v>
      </c>
      <c r="C5" s="185" t="s">
        <v>87</v>
      </c>
      <c r="D5" s="186" t="s">
        <v>88</v>
      </c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1:15" ht="27" customHeight="1">
      <c r="A6" s="185"/>
      <c r="B6" s="185"/>
      <c r="C6" s="185"/>
      <c r="D6" s="185" t="s">
        <v>95</v>
      </c>
      <c r="E6" s="185" t="s">
        <v>235</v>
      </c>
      <c r="F6" s="185" t="s">
        <v>236</v>
      </c>
      <c r="G6" s="185" t="s">
        <v>114</v>
      </c>
      <c r="H6" s="185" t="s">
        <v>237</v>
      </c>
      <c r="I6" s="185" t="s">
        <v>119</v>
      </c>
      <c r="J6" s="185" t="s">
        <v>238</v>
      </c>
      <c r="K6" s="185" t="s">
        <v>239</v>
      </c>
      <c r="L6" s="185" t="s">
        <v>240</v>
      </c>
      <c r="M6" s="185" t="s">
        <v>241</v>
      </c>
      <c r="N6" s="185" t="s">
        <v>9</v>
      </c>
      <c r="O6" s="185" t="s">
        <v>20</v>
      </c>
    </row>
    <row r="7" spans="1:15" ht="27" customHeight="1">
      <c r="A7" s="185"/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</row>
    <row r="8" spans="1:15" ht="38.25" customHeight="1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</row>
    <row r="9" spans="1:15">
      <c r="A9" s="83" t="s">
        <v>242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</row>
    <row r="10" spans="1:15">
      <c r="A10" s="85" t="s">
        <v>171</v>
      </c>
      <c r="B10" s="85" t="s">
        <v>21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99">
        <f t="shared" ref="O10:O24" si="0">SUM(D10:N10)</f>
        <v>0</v>
      </c>
    </row>
    <row r="11" spans="1:15">
      <c r="A11" s="85"/>
      <c r="B11" s="85" t="s">
        <v>22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99">
        <f t="shared" si="0"/>
        <v>0</v>
      </c>
    </row>
    <row r="12" spans="1:15">
      <c r="A12" s="85"/>
      <c r="B12" s="85" t="s">
        <v>22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99">
        <f t="shared" si="0"/>
        <v>0</v>
      </c>
    </row>
    <row r="13" spans="1:15">
      <c r="A13" s="85" t="s">
        <v>172</v>
      </c>
      <c r="B13" s="85" t="s">
        <v>10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99">
        <f t="shared" si="0"/>
        <v>0</v>
      </c>
    </row>
    <row r="14" spans="1:15">
      <c r="A14" s="85"/>
      <c r="B14" s="85" t="s">
        <v>11</v>
      </c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99">
        <f t="shared" si="0"/>
        <v>0</v>
      </c>
    </row>
    <row r="15" spans="1:15">
      <c r="A15" s="85"/>
      <c r="B15" s="85" t="s">
        <v>12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99">
        <f t="shared" si="0"/>
        <v>0</v>
      </c>
    </row>
    <row r="16" spans="1:15">
      <c r="A16" s="85"/>
      <c r="B16" s="85" t="s">
        <v>13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99">
        <f t="shared" si="0"/>
        <v>0</v>
      </c>
    </row>
    <row r="17" spans="1:15">
      <c r="A17" s="85" t="s">
        <v>173</v>
      </c>
      <c r="B17" s="85" t="s">
        <v>133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99">
        <f t="shared" si="0"/>
        <v>0</v>
      </c>
    </row>
    <row r="18" spans="1:15">
      <c r="A18" s="85"/>
      <c r="B18" s="85" t="s">
        <v>174</v>
      </c>
      <c r="C18" s="85" t="s">
        <v>25</v>
      </c>
      <c r="D18" s="99"/>
      <c r="E18" s="99"/>
      <c r="F18" s="99"/>
      <c r="G18" s="99"/>
      <c r="H18" s="99"/>
      <c r="I18" s="99"/>
      <c r="J18" s="99"/>
      <c r="K18" s="99"/>
      <c r="L18" s="99">
        <v>4559000</v>
      </c>
      <c r="M18" s="99"/>
      <c r="N18" s="99"/>
      <c r="O18" s="99">
        <f>SUM(D18:N18)</f>
        <v>4559000</v>
      </c>
    </row>
    <row r="19" spans="1:15">
      <c r="A19" s="85" t="s">
        <v>175</v>
      </c>
      <c r="B19" s="85" t="s">
        <v>106</v>
      </c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99">
        <f t="shared" si="0"/>
        <v>0</v>
      </c>
    </row>
    <row r="20" spans="1:15">
      <c r="A20" s="85" t="s">
        <v>176</v>
      </c>
      <c r="B20" s="85" t="s">
        <v>15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99">
        <f t="shared" si="0"/>
        <v>0</v>
      </c>
    </row>
    <row r="21" spans="1:15">
      <c r="A21" s="85" t="s">
        <v>9</v>
      </c>
      <c r="B21" s="85" t="s">
        <v>9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99">
        <f t="shared" si="0"/>
        <v>0</v>
      </c>
    </row>
    <row r="22" spans="1:15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99">
        <f t="shared" si="0"/>
        <v>0</v>
      </c>
    </row>
    <row r="23" spans="1:15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9">
        <f t="shared" si="0"/>
        <v>0</v>
      </c>
    </row>
    <row r="24" spans="1:15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99">
        <f t="shared" si="0"/>
        <v>0</v>
      </c>
    </row>
    <row r="25" spans="1:15" ht="19.5" thickBot="1">
      <c r="A25" s="187" t="s">
        <v>20</v>
      </c>
      <c r="B25" s="188"/>
      <c r="C25" s="189"/>
      <c r="D25" s="101">
        <f t="shared" ref="D25:K25" si="1">SUM(D10:D24)</f>
        <v>0</v>
      </c>
      <c r="E25" s="101">
        <f t="shared" si="1"/>
        <v>0</v>
      </c>
      <c r="F25" s="101">
        <f t="shared" si="1"/>
        <v>0</v>
      </c>
      <c r="G25" s="101">
        <f t="shared" si="1"/>
        <v>0</v>
      </c>
      <c r="H25" s="101">
        <f t="shared" si="1"/>
        <v>0</v>
      </c>
      <c r="I25" s="101">
        <f t="shared" si="1"/>
        <v>0</v>
      </c>
      <c r="J25" s="101">
        <f t="shared" si="1"/>
        <v>0</v>
      </c>
      <c r="K25" s="101">
        <f t="shared" si="1"/>
        <v>0</v>
      </c>
      <c r="L25" s="101">
        <f>SUM(L10:L24)</f>
        <v>4559000</v>
      </c>
      <c r="M25" s="101">
        <f t="shared" ref="M25:O25" si="2">SUM(M10:M24)</f>
        <v>0</v>
      </c>
      <c r="N25" s="101">
        <f t="shared" si="2"/>
        <v>0</v>
      </c>
      <c r="O25" s="101">
        <f t="shared" si="2"/>
        <v>4559000</v>
      </c>
    </row>
    <row r="26" spans="1:15" ht="19.5" thickTop="1"/>
  </sheetData>
  <mergeCells count="20">
    <mergeCell ref="L6:L8"/>
    <mergeCell ref="A1:O1"/>
    <mergeCell ref="A2:O2"/>
    <mergeCell ref="A3:O3"/>
    <mergeCell ref="A5:A8"/>
    <mergeCell ref="B5:B8"/>
    <mergeCell ref="C5:C8"/>
    <mergeCell ref="D5:O5"/>
    <mergeCell ref="D6:D8"/>
    <mergeCell ref="E6:E8"/>
    <mergeCell ref="F6:F8"/>
    <mergeCell ref="M6:M8"/>
    <mergeCell ref="N6:N8"/>
    <mergeCell ref="O6:O8"/>
    <mergeCell ref="G6:G8"/>
    <mergeCell ref="H6:H8"/>
    <mergeCell ref="I6:I8"/>
    <mergeCell ref="J6:J8"/>
    <mergeCell ref="K6:K8"/>
    <mergeCell ref="A25:C25"/>
  </mergeCells>
  <pageMargins left="0.31496062992125984" right="0.31496062992125984" top="0.9448818897637796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O49"/>
  <sheetViews>
    <sheetView topLeftCell="A16" zoomScale="150" zoomScaleNormal="150" workbookViewId="0">
      <selection activeCell="A20" sqref="A20"/>
    </sheetView>
  </sheetViews>
  <sheetFormatPr defaultRowHeight="15.75"/>
  <cols>
    <col min="1" max="1" width="23.42578125" style="87" customWidth="1"/>
    <col min="2" max="2" width="11.28515625" style="87" customWidth="1"/>
    <col min="3" max="3" width="12.28515625" style="87" customWidth="1"/>
    <col min="4" max="4" width="11.5703125" style="87" customWidth="1"/>
    <col min="5" max="5" width="9.5703125" style="87" customWidth="1"/>
    <col min="6" max="6" width="8.5703125" style="87" customWidth="1"/>
    <col min="7" max="7" width="9.42578125" style="87" customWidth="1"/>
    <col min="8" max="8" width="8.85546875" style="87" customWidth="1"/>
    <col min="9" max="9" width="10.5703125" style="87" customWidth="1"/>
    <col min="10" max="10" width="8.42578125" style="87" customWidth="1"/>
    <col min="11" max="11" width="9.28515625" style="87" customWidth="1"/>
    <col min="12" max="12" width="10.7109375" style="87" customWidth="1"/>
    <col min="13" max="13" width="7.85546875" style="87" customWidth="1"/>
    <col min="14" max="14" width="10.42578125" style="87" customWidth="1"/>
    <col min="15" max="16384" width="9.140625" style="87"/>
  </cols>
  <sheetData>
    <row r="1" spans="1:15">
      <c r="A1" s="182" t="s">
        <v>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>
      <c r="A2" s="182" t="s">
        <v>245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>
      <c r="A3" s="182" t="s">
        <v>234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9.75" customHeight="1"/>
    <row r="5" spans="1:15">
      <c r="A5" s="178" t="s">
        <v>1</v>
      </c>
      <c r="B5" s="178" t="s">
        <v>0</v>
      </c>
      <c r="C5" s="178" t="s">
        <v>20</v>
      </c>
      <c r="D5" s="183" t="s">
        <v>88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5">
      <c r="A6" s="178"/>
      <c r="B6" s="178"/>
      <c r="C6" s="178"/>
      <c r="D6" s="178" t="s">
        <v>95</v>
      </c>
      <c r="E6" s="178" t="s">
        <v>235</v>
      </c>
      <c r="F6" s="178" t="s">
        <v>236</v>
      </c>
      <c r="G6" s="178" t="s">
        <v>114</v>
      </c>
      <c r="H6" s="178" t="s">
        <v>237</v>
      </c>
      <c r="I6" s="178" t="s">
        <v>119</v>
      </c>
      <c r="J6" s="178" t="s">
        <v>238</v>
      </c>
      <c r="K6" s="178" t="s">
        <v>239</v>
      </c>
      <c r="L6" s="178" t="s">
        <v>240</v>
      </c>
      <c r="M6" s="178" t="s">
        <v>241</v>
      </c>
      <c r="N6" s="178" t="s">
        <v>9</v>
      </c>
    </row>
    <row r="7" spans="1:1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</row>
    <row r="8" spans="1:1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</row>
    <row r="9" spans="1:15">
      <c r="A9" s="88" t="s">
        <v>242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5">
      <c r="A10" s="90" t="s">
        <v>21</v>
      </c>
      <c r="B10" s="91">
        <v>2229000</v>
      </c>
      <c r="C10" s="91">
        <f>+D10+E10+F10+G10+H10+I10+J10+K10+L10+M10+N10</f>
        <v>2225520</v>
      </c>
      <c r="D10" s="91">
        <v>2225520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5">
      <c r="A11" s="90" t="s">
        <v>22</v>
      </c>
      <c r="B11" s="91">
        <v>5123000</v>
      </c>
      <c r="C11" s="91">
        <f t="shared" ref="C11:C26" si="0">+D11+E11+F11+G11+H11+I11+J11+K11+L11+M11+N11</f>
        <v>5112375.7699999996</v>
      </c>
      <c r="D11" s="91">
        <v>4340575.7699999996</v>
      </c>
      <c r="E11" s="91"/>
      <c r="F11" s="91"/>
      <c r="G11" s="91"/>
      <c r="H11" s="91"/>
      <c r="I11" s="91">
        <v>771800</v>
      </c>
      <c r="J11" s="91"/>
      <c r="K11" s="91"/>
      <c r="L11" s="91"/>
      <c r="M11" s="91"/>
      <c r="N11" s="91"/>
    </row>
    <row r="12" spans="1:15">
      <c r="A12" s="90" t="s">
        <v>294</v>
      </c>
      <c r="B12" s="91">
        <v>129000</v>
      </c>
      <c r="C12" s="91">
        <f t="shared" si="0"/>
        <v>129000</v>
      </c>
      <c r="D12" s="91">
        <v>129000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5">
      <c r="A13" s="90" t="s">
        <v>10</v>
      </c>
      <c r="B13" s="91">
        <v>856000</v>
      </c>
      <c r="C13" s="91">
        <f t="shared" si="0"/>
        <v>662180</v>
      </c>
      <c r="D13" s="91">
        <v>585730</v>
      </c>
      <c r="E13" s="91"/>
      <c r="F13" s="91"/>
      <c r="G13" s="91"/>
      <c r="H13" s="91"/>
      <c r="I13" s="91">
        <v>76450</v>
      </c>
      <c r="J13" s="91"/>
      <c r="K13" s="91"/>
      <c r="L13" s="91"/>
      <c r="M13" s="91"/>
      <c r="N13" s="91"/>
    </row>
    <row r="14" spans="1:15">
      <c r="A14" s="90" t="s">
        <v>11</v>
      </c>
      <c r="B14" s="91">
        <v>3286100</v>
      </c>
      <c r="C14" s="91">
        <f t="shared" si="0"/>
        <v>2133652.6799999997</v>
      </c>
      <c r="D14" s="91">
        <v>1543511.68</v>
      </c>
      <c r="E14" s="91">
        <v>214789</v>
      </c>
      <c r="F14" s="91">
        <v>12910</v>
      </c>
      <c r="G14" s="91">
        <v>73012</v>
      </c>
      <c r="H14" s="91"/>
      <c r="I14" s="91">
        <v>103200</v>
      </c>
      <c r="J14" s="91">
        <v>34020</v>
      </c>
      <c r="K14" s="91">
        <v>152210</v>
      </c>
      <c r="L14" s="91"/>
      <c r="M14" s="91"/>
      <c r="N14" s="91"/>
    </row>
    <row r="15" spans="1:15">
      <c r="A15" s="90" t="s">
        <v>295</v>
      </c>
      <c r="B15" s="91">
        <v>46000</v>
      </c>
      <c r="C15" s="91">
        <f t="shared" si="0"/>
        <v>46000</v>
      </c>
      <c r="D15" s="91"/>
      <c r="E15" s="91"/>
      <c r="F15" s="91"/>
      <c r="G15" s="91"/>
      <c r="H15" s="91">
        <v>20000</v>
      </c>
      <c r="I15" s="91"/>
      <c r="J15" s="91">
        <v>26000</v>
      </c>
      <c r="K15" s="91"/>
      <c r="L15" s="91"/>
      <c r="M15" s="91"/>
      <c r="N15" s="91"/>
    </row>
    <row r="16" spans="1:15">
      <c r="A16" s="90" t="s">
        <v>12</v>
      </c>
      <c r="B16" s="91">
        <v>1727700</v>
      </c>
      <c r="C16" s="91">
        <f t="shared" si="0"/>
        <v>1558944.01</v>
      </c>
      <c r="D16" s="91">
        <v>338497.85</v>
      </c>
      <c r="E16" s="91">
        <v>4400</v>
      </c>
      <c r="F16" s="91"/>
      <c r="G16" s="91">
        <v>210742.16</v>
      </c>
      <c r="H16" s="91"/>
      <c r="I16" s="91">
        <v>1005304</v>
      </c>
      <c r="J16" s="91"/>
      <c r="K16" s="91"/>
      <c r="L16" s="91"/>
      <c r="M16" s="91"/>
      <c r="N16" s="91"/>
    </row>
    <row r="17" spans="1:14">
      <c r="A17" s="90" t="s">
        <v>296</v>
      </c>
      <c r="B17" s="91">
        <v>25500</v>
      </c>
      <c r="C17" s="91">
        <f t="shared" si="0"/>
        <v>25500</v>
      </c>
      <c r="D17" s="91"/>
      <c r="E17" s="91"/>
      <c r="F17" s="91">
        <v>25500</v>
      </c>
      <c r="G17" s="91"/>
      <c r="H17" s="91"/>
      <c r="I17" s="91"/>
      <c r="J17" s="91"/>
      <c r="K17" s="91"/>
      <c r="L17" s="91"/>
      <c r="M17" s="91"/>
      <c r="N17" s="91"/>
    </row>
    <row r="18" spans="1:14">
      <c r="A18" s="90" t="s">
        <v>13</v>
      </c>
      <c r="B18" s="91">
        <v>307200</v>
      </c>
      <c r="C18" s="91">
        <f t="shared" si="0"/>
        <v>262698.32</v>
      </c>
      <c r="D18" s="91">
        <v>224803.19</v>
      </c>
      <c r="E18" s="91"/>
      <c r="F18" s="91"/>
      <c r="G18" s="91"/>
      <c r="H18" s="91"/>
      <c r="I18" s="91">
        <v>37895.129999999997</v>
      </c>
      <c r="J18" s="91"/>
      <c r="K18" s="91"/>
      <c r="L18" s="91"/>
      <c r="M18" s="91"/>
      <c r="N18" s="91"/>
    </row>
    <row r="19" spans="1:14">
      <c r="A19" s="90" t="s">
        <v>333</v>
      </c>
      <c r="B19" s="91">
        <v>615000</v>
      </c>
      <c r="C19" s="91">
        <f t="shared" si="0"/>
        <v>404920</v>
      </c>
      <c r="D19" s="91">
        <v>180300</v>
      </c>
      <c r="E19" s="91"/>
      <c r="F19" s="91"/>
      <c r="G19" s="91"/>
      <c r="H19" s="91"/>
      <c r="I19" s="91">
        <v>218500</v>
      </c>
      <c r="J19" s="91"/>
      <c r="K19" s="91"/>
      <c r="L19" s="91"/>
      <c r="M19" s="91">
        <v>6120</v>
      </c>
      <c r="N19" s="91"/>
    </row>
    <row r="20" spans="1:14">
      <c r="A20" s="90" t="s">
        <v>324</v>
      </c>
      <c r="B20" s="91">
        <v>2200000</v>
      </c>
      <c r="C20" s="91">
        <f t="shared" si="0"/>
        <v>1617000</v>
      </c>
      <c r="D20" s="91"/>
      <c r="E20" s="91"/>
      <c r="F20" s="91"/>
      <c r="G20" s="91"/>
      <c r="H20" s="91"/>
      <c r="I20" s="91"/>
      <c r="J20" s="91"/>
      <c r="K20" s="91"/>
      <c r="L20" s="91">
        <v>1617000</v>
      </c>
      <c r="M20" s="91"/>
      <c r="N20" s="91"/>
    </row>
    <row r="21" spans="1:14">
      <c r="A21" s="90" t="s">
        <v>106</v>
      </c>
      <c r="B21" s="91">
        <v>55000</v>
      </c>
      <c r="C21" s="91">
        <f t="shared" si="0"/>
        <v>25000</v>
      </c>
      <c r="D21" s="91">
        <v>25000</v>
      </c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1:14">
      <c r="A22" s="90" t="s">
        <v>15</v>
      </c>
      <c r="B22" s="91">
        <v>522000</v>
      </c>
      <c r="C22" s="91">
        <f t="shared" si="0"/>
        <v>490000</v>
      </c>
      <c r="D22" s="91">
        <v>28000</v>
      </c>
      <c r="E22" s="91"/>
      <c r="F22" s="91"/>
      <c r="G22" s="91">
        <v>442000</v>
      </c>
      <c r="H22" s="91"/>
      <c r="I22" s="91"/>
      <c r="J22" s="91"/>
      <c r="K22" s="91">
        <v>20000</v>
      </c>
      <c r="L22" s="91"/>
      <c r="M22" s="91"/>
      <c r="N22" s="91"/>
    </row>
    <row r="23" spans="1:14">
      <c r="A23" s="90" t="s">
        <v>9</v>
      </c>
      <c r="B23" s="91">
        <v>1279000</v>
      </c>
      <c r="C23" s="91">
        <f t="shared" si="0"/>
        <v>261512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>
        <v>261512</v>
      </c>
    </row>
    <row r="24" spans="1:14">
      <c r="A24" s="90" t="s">
        <v>297</v>
      </c>
      <c r="B24" s="91">
        <v>7861050</v>
      </c>
      <c r="C24" s="91">
        <f t="shared" si="0"/>
        <v>7861050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>
        <v>7861050</v>
      </c>
    </row>
    <row r="25" spans="1:14">
      <c r="A25" s="132"/>
      <c r="B25" s="133"/>
      <c r="C25" s="93">
        <f t="shared" si="0"/>
        <v>0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</row>
    <row r="26" spans="1:14" ht="16.5" thickBot="1">
      <c r="A26" s="124" t="s">
        <v>246</v>
      </c>
      <c r="B26" s="190">
        <f>SUM(B10:B24)</f>
        <v>26261550</v>
      </c>
      <c r="C26" s="190">
        <f t="shared" si="0"/>
        <v>22815352.779999997</v>
      </c>
      <c r="D26" s="125">
        <f>SUM(D10:D24)</f>
        <v>9620938.4899999984</v>
      </c>
      <c r="E26" s="125">
        <f t="shared" ref="E26:N26" si="1">SUM(E10:E24)</f>
        <v>219189</v>
      </c>
      <c r="F26" s="125">
        <f t="shared" si="1"/>
        <v>38410</v>
      </c>
      <c r="G26" s="125">
        <f t="shared" si="1"/>
        <v>725754.16</v>
      </c>
      <c r="H26" s="125">
        <f t="shared" si="1"/>
        <v>20000</v>
      </c>
      <c r="I26" s="125">
        <f t="shared" si="1"/>
        <v>2213149.13</v>
      </c>
      <c r="J26" s="125">
        <f t="shared" si="1"/>
        <v>60020</v>
      </c>
      <c r="K26" s="125">
        <f t="shared" si="1"/>
        <v>172210</v>
      </c>
      <c r="L26" s="125">
        <f t="shared" si="1"/>
        <v>1617000</v>
      </c>
      <c r="M26" s="125">
        <f t="shared" si="1"/>
        <v>6120</v>
      </c>
      <c r="N26" s="125">
        <f t="shared" si="1"/>
        <v>8122562</v>
      </c>
    </row>
    <row r="27" spans="1:14" ht="16.5" thickTop="1">
      <c r="A27" s="130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</row>
    <row r="28" spans="1:14">
      <c r="A28" s="130"/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</row>
    <row r="29" spans="1:14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>
      <c r="D32" s="129"/>
    </row>
    <row r="33" spans="1:14">
      <c r="A33" s="178" t="s">
        <v>1</v>
      </c>
      <c r="B33" s="178" t="s">
        <v>0</v>
      </c>
      <c r="C33" s="178" t="s">
        <v>20</v>
      </c>
      <c r="D33" s="183" t="s">
        <v>88</v>
      </c>
      <c r="E33" s="183"/>
      <c r="F33" s="183"/>
      <c r="G33" s="183"/>
      <c r="H33" s="183"/>
      <c r="I33" s="183"/>
      <c r="J33" s="183"/>
      <c r="K33" s="183"/>
      <c r="L33" s="183"/>
      <c r="M33" s="183"/>
      <c r="N33" s="183"/>
    </row>
    <row r="34" spans="1:14">
      <c r="A34" s="178"/>
      <c r="B34" s="178"/>
      <c r="C34" s="178"/>
      <c r="D34" s="178" t="s">
        <v>95</v>
      </c>
      <c r="E34" s="178" t="s">
        <v>235</v>
      </c>
      <c r="F34" s="178" t="s">
        <v>236</v>
      </c>
      <c r="G34" s="178" t="s">
        <v>114</v>
      </c>
      <c r="H34" s="178" t="s">
        <v>237</v>
      </c>
      <c r="I34" s="178" t="s">
        <v>119</v>
      </c>
      <c r="J34" s="178" t="s">
        <v>238</v>
      </c>
      <c r="K34" s="178" t="s">
        <v>239</v>
      </c>
      <c r="L34" s="178" t="s">
        <v>240</v>
      </c>
      <c r="M34" s="178" t="s">
        <v>241</v>
      </c>
      <c r="N34" s="178" t="s">
        <v>9</v>
      </c>
    </row>
    <row r="35" spans="1:14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</row>
    <row r="36" spans="1:14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</row>
    <row r="37" spans="1:14">
      <c r="A37" s="88" t="s">
        <v>28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</row>
    <row r="38" spans="1:14">
      <c r="A38" s="90" t="s">
        <v>247</v>
      </c>
      <c r="B38" s="91">
        <v>51000</v>
      </c>
      <c r="C38" s="136">
        <v>66662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>
      <c r="A39" s="90" t="s">
        <v>248</v>
      </c>
      <c r="B39" s="91">
        <v>16000</v>
      </c>
      <c r="C39" s="136">
        <v>3560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</row>
    <row r="40" spans="1:14">
      <c r="A40" s="90" t="s">
        <v>298</v>
      </c>
      <c r="B40" s="91">
        <v>160000</v>
      </c>
      <c r="C40" s="136">
        <v>95410.28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</row>
    <row r="41" spans="1:14">
      <c r="A41" s="90" t="s">
        <v>249</v>
      </c>
      <c r="B41" s="91">
        <v>200000</v>
      </c>
      <c r="C41" s="136">
        <v>134376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</row>
    <row r="42" spans="1:14">
      <c r="A42" s="90" t="s">
        <v>250</v>
      </c>
      <c r="B42" s="91">
        <v>163000</v>
      </c>
      <c r="C42" s="136">
        <v>507249.49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  <row r="43" spans="1:14">
      <c r="A43" s="90" t="s">
        <v>251</v>
      </c>
      <c r="B43" s="91">
        <v>0</v>
      </c>
      <c r="C43" s="136">
        <f t="shared" ref="C39:C46" si="2">+D43+E43+F43+G43+H43+I43+J43+K43+L43+M43+N43</f>
        <v>0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</row>
    <row r="44" spans="1:14">
      <c r="A44" s="90" t="s">
        <v>252</v>
      </c>
      <c r="B44" s="91">
        <v>13310000</v>
      </c>
      <c r="C44" s="136">
        <v>13256660.01</v>
      </c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</row>
    <row r="45" spans="1:14">
      <c r="A45" s="90" t="s">
        <v>253</v>
      </c>
      <c r="B45" s="91">
        <v>4300000</v>
      </c>
      <c r="C45" s="136">
        <v>3434641</v>
      </c>
      <c r="D45" s="135"/>
      <c r="E45" s="91"/>
      <c r="F45" s="91"/>
      <c r="G45" s="91"/>
      <c r="H45" s="91"/>
      <c r="I45" s="91"/>
      <c r="J45" s="91"/>
      <c r="K45" s="91"/>
      <c r="L45" s="91"/>
      <c r="M45" s="91"/>
      <c r="N45" s="91"/>
    </row>
    <row r="46" spans="1:14">
      <c r="A46" s="92" t="s">
        <v>254</v>
      </c>
      <c r="B46" s="93">
        <v>8061550</v>
      </c>
      <c r="C46" s="137">
        <v>8061550</v>
      </c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  <row r="47" spans="1:14" ht="16.5" thickBot="1">
      <c r="A47" s="126" t="s">
        <v>255</v>
      </c>
      <c r="B47" s="139">
        <f>SUM(B38:B46)</f>
        <v>26261550</v>
      </c>
      <c r="C47" s="139">
        <f>SUM(C38:C46)</f>
        <v>25560108.780000001</v>
      </c>
      <c r="D47" s="138">
        <f>SUM(D38:D46)</f>
        <v>0</v>
      </c>
      <c r="E47" s="138">
        <f t="shared" ref="E47:N47" si="3">SUM(E38:E46)</f>
        <v>0</v>
      </c>
      <c r="F47" s="138">
        <f t="shared" si="3"/>
        <v>0</v>
      </c>
      <c r="G47" s="138">
        <f t="shared" si="3"/>
        <v>0</v>
      </c>
      <c r="H47" s="138">
        <f t="shared" si="3"/>
        <v>0</v>
      </c>
      <c r="I47" s="138">
        <f t="shared" si="3"/>
        <v>0</v>
      </c>
      <c r="J47" s="138">
        <f t="shared" si="3"/>
        <v>0</v>
      </c>
      <c r="K47" s="138">
        <f t="shared" si="3"/>
        <v>0</v>
      </c>
      <c r="L47" s="138">
        <f t="shared" si="3"/>
        <v>0</v>
      </c>
      <c r="M47" s="138">
        <f t="shared" si="3"/>
        <v>0</v>
      </c>
      <c r="N47" s="138">
        <f t="shared" si="3"/>
        <v>0</v>
      </c>
    </row>
    <row r="48" spans="1:14" ht="17.25" thickTop="1" thickBot="1">
      <c r="A48" s="127" t="s">
        <v>256</v>
      </c>
      <c r="B48" s="128"/>
      <c r="C48" s="140">
        <f>+C47-C26</f>
        <v>2744756.0000000037</v>
      </c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</row>
    <row r="49" spans="4:14" ht="16.5" thickTop="1"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</row>
  </sheetData>
  <mergeCells count="33">
    <mergeCell ref="K6:K8"/>
    <mergeCell ref="L6:L8"/>
    <mergeCell ref="N34:N36"/>
    <mergeCell ref="H34:H36"/>
    <mergeCell ref="I34:I36"/>
    <mergeCell ref="J34:J36"/>
    <mergeCell ref="K34:K36"/>
    <mergeCell ref="L34:L36"/>
    <mergeCell ref="M34:M36"/>
    <mergeCell ref="A33:A36"/>
    <mergeCell ref="B33:B36"/>
    <mergeCell ref="C33:C36"/>
    <mergeCell ref="D33:N33"/>
    <mergeCell ref="D34:D36"/>
    <mergeCell ref="E34:E36"/>
    <mergeCell ref="F34:F36"/>
    <mergeCell ref="G34:G36"/>
    <mergeCell ref="A1:O1"/>
    <mergeCell ref="A2:O2"/>
    <mergeCell ref="A3:O3"/>
    <mergeCell ref="A5:A8"/>
    <mergeCell ref="B5:B8"/>
    <mergeCell ref="C5:C8"/>
    <mergeCell ref="D5:N5"/>
    <mergeCell ref="D6:D8"/>
    <mergeCell ref="E6:E8"/>
    <mergeCell ref="F6:F8"/>
    <mergeCell ref="M6:M8"/>
    <mergeCell ref="N6:N8"/>
    <mergeCell ref="G6:G8"/>
    <mergeCell ref="H6:H8"/>
    <mergeCell ref="I6:I8"/>
    <mergeCell ref="J6:J8"/>
  </mergeCells>
  <pageMargins left="0.31496062992125984" right="0.31496062992125984" top="1.1417322834645669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A29" sqref="A29:D29"/>
    </sheetView>
  </sheetViews>
  <sheetFormatPr defaultRowHeight="21.75"/>
  <cols>
    <col min="1" max="1" width="3.28515625" customWidth="1"/>
    <col min="2" max="2" width="5" customWidth="1"/>
    <col min="3" max="3" width="26" customWidth="1"/>
    <col min="4" max="4" width="17.28515625" customWidth="1"/>
    <col min="5" max="5" width="18.28515625" customWidth="1"/>
    <col min="6" max="6" width="10.5703125" customWidth="1"/>
  </cols>
  <sheetData>
    <row r="1" spans="1:16">
      <c r="A1" s="184" t="s">
        <v>35</v>
      </c>
      <c r="B1" s="184"/>
      <c r="C1" s="184"/>
      <c r="D1" s="184"/>
      <c r="E1" s="184"/>
      <c r="F1" s="184"/>
      <c r="G1" s="184"/>
      <c r="H1" s="225"/>
      <c r="I1" s="225"/>
      <c r="J1" s="225"/>
      <c r="K1" s="225"/>
      <c r="L1" s="225"/>
      <c r="M1" s="225"/>
      <c r="N1" s="225"/>
      <c r="O1" s="225"/>
      <c r="P1" s="225"/>
    </row>
    <row r="2" spans="1:16">
      <c r="A2" s="184" t="s">
        <v>353</v>
      </c>
      <c r="B2" s="184"/>
      <c r="C2" s="184"/>
      <c r="D2" s="184"/>
      <c r="E2" s="184"/>
      <c r="F2" s="184"/>
      <c r="G2" s="184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6.75" customHeight="1"/>
    <row r="4" spans="1:16">
      <c r="A4" s="193" t="s">
        <v>354</v>
      </c>
    </row>
    <row r="5" spans="1:16" ht="10.5" customHeight="1"/>
    <row r="6" spans="1:16">
      <c r="A6" s="226" t="s">
        <v>86</v>
      </c>
      <c r="B6" s="227" t="s">
        <v>88</v>
      </c>
      <c r="C6" s="227"/>
      <c r="D6" s="227"/>
      <c r="E6" s="226" t="s">
        <v>73</v>
      </c>
      <c r="F6" s="227" t="s">
        <v>58</v>
      </c>
      <c r="G6" s="227"/>
    </row>
    <row r="7" spans="1:16">
      <c r="A7" s="194"/>
      <c r="B7" s="195" t="s">
        <v>95</v>
      </c>
      <c r="C7" s="202"/>
      <c r="D7" s="203"/>
      <c r="E7" s="196"/>
      <c r="F7" s="208"/>
      <c r="G7" s="209"/>
    </row>
    <row r="8" spans="1:16">
      <c r="A8" s="197">
        <v>1</v>
      </c>
      <c r="B8" s="198" t="s">
        <v>334</v>
      </c>
      <c r="C8" s="204"/>
      <c r="D8" s="205"/>
      <c r="E8" s="199">
        <v>32500</v>
      </c>
      <c r="F8" s="210" t="s">
        <v>352</v>
      </c>
      <c r="G8" s="205"/>
    </row>
    <row r="9" spans="1:16">
      <c r="A9" s="197">
        <v>2</v>
      </c>
      <c r="B9" s="198" t="s">
        <v>336</v>
      </c>
      <c r="C9" s="204"/>
      <c r="D9" s="205"/>
      <c r="E9" s="199">
        <v>21000</v>
      </c>
      <c r="F9" s="210" t="s">
        <v>352</v>
      </c>
      <c r="G9" s="205"/>
    </row>
    <row r="10" spans="1:16">
      <c r="A10" s="197">
        <v>3</v>
      </c>
      <c r="B10" s="198" t="s">
        <v>337</v>
      </c>
      <c r="C10" s="204"/>
      <c r="D10" s="205"/>
      <c r="E10" s="199">
        <v>3400</v>
      </c>
      <c r="F10" s="210" t="s">
        <v>352</v>
      </c>
      <c r="G10" s="205"/>
    </row>
    <row r="11" spans="1:16">
      <c r="A11" s="197">
        <v>4</v>
      </c>
      <c r="B11" s="198" t="s">
        <v>339</v>
      </c>
      <c r="C11" s="204"/>
      <c r="D11" s="205"/>
      <c r="E11" s="199">
        <v>9000</v>
      </c>
      <c r="F11" s="210" t="s">
        <v>352</v>
      </c>
      <c r="G11" s="205"/>
    </row>
    <row r="12" spans="1:16">
      <c r="A12" s="197">
        <v>5</v>
      </c>
      <c r="B12" s="198" t="s">
        <v>338</v>
      </c>
      <c r="C12" s="204"/>
      <c r="D12" s="205"/>
      <c r="E12" s="199">
        <v>1500</v>
      </c>
      <c r="F12" s="210" t="s">
        <v>352</v>
      </c>
      <c r="G12" s="205"/>
    </row>
    <row r="13" spans="1:16">
      <c r="A13" s="197">
        <v>6</v>
      </c>
      <c r="B13" s="198" t="s">
        <v>332</v>
      </c>
      <c r="C13" s="204"/>
      <c r="D13" s="205"/>
      <c r="E13" s="199">
        <v>15000</v>
      </c>
      <c r="F13" s="210" t="s">
        <v>352</v>
      </c>
      <c r="G13" s="205"/>
    </row>
    <row r="14" spans="1:16">
      <c r="A14" s="197">
        <v>7</v>
      </c>
      <c r="B14" s="198" t="s">
        <v>335</v>
      </c>
      <c r="C14" s="204"/>
      <c r="D14" s="205"/>
      <c r="E14" s="199">
        <v>2500</v>
      </c>
      <c r="F14" s="210" t="s">
        <v>352</v>
      </c>
      <c r="G14" s="205" t="s">
        <v>340</v>
      </c>
    </row>
    <row r="15" spans="1:16">
      <c r="A15" s="197">
        <v>8</v>
      </c>
      <c r="B15" s="200" t="s">
        <v>344</v>
      </c>
      <c r="C15" s="204"/>
      <c r="D15" s="205"/>
      <c r="E15" s="199">
        <v>16000</v>
      </c>
      <c r="F15" s="210" t="s">
        <v>352</v>
      </c>
      <c r="G15" s="205" t="s">
        <v>340</v>
      </c>
    </row>
    <row r="16" spans="1:16">
      <c r="A16" s="197">
        <v>9</v>
      </c>
      <c r="B16" s="200" t="s">
        <v>361</v>
      </c>
      <c r="C16" s="204"/>
      <c r="D16" s="205"/>
      <c r="E16" s="199">
        <v>7900</v>
      </c>
      <c r="F16" s="210" t="s">
        <v>352</v>
      </c>
      <c r="G16" s="205" t="s">
        <v>340</v>
      </c>
    </row>
    <row r="17" spans="1:7">
      <c r="A17" s="197">
        <v>10</v>
      </c>
      <c r="B17" s="200" t="s">
        <v>362</v>
      </c>
      <c r="C17" s="204"/>
      <c r="D17" s="205"/>
      <c r="E17" s="199">
        <v>4300</v>
      </c>
      <c r="F17" s="210" t="s">
        <v>352</v>
      </c>
      <c r="G17" s="205" t="s">
        <v>340</v>
      </c>
    </row>
    <row r="18" spans="1:7">
      <c r="A18" s="197">
        <v>11</v>
      </c>
      <c r="B18" s="200" t="s">
        <v>346</v>
      </c>
      <c r="C18" s="204"/>
      <c r="D18" s="205"/>
      <c r="E18" s="199">
        <v>3200</v>
      </c>
      <c r="F18" s="210" t="s">
        <v>352</v>
      </c>
      <c r="G18" s="205" t="s">
        <v>340</v>
      </c>
    </row>
    <row r="19" spans="1:7">
      <c r="A19" s="197">
        <v>12</v>
      </c>
      <c r="B19" s="200" t="s">
        <v>334</v>
      </c>
      <c r="C19" s="204"/>
      <c r="D19" s="205"/>
      <c r="E19" s="199">
        <v>51000</v>
      </c>
      <c r="F19" s="210" t="s">
        <v>350</v>
      </c>
      <c r="G19" s="205"/>
    </row>
    <row r="20" spans="1:7">
      <c r="A20" s="198"/>
      <c r="B20" s="201" t="s">
        <v>119</v>
      </c>
      <c r="C20" s="204"/>
      <c r="D20" s="205"/>
      <c r="E20" s="199"/>
      <c r="F20" s="204"/>
      <c r="G20" s="205"/>
    </row>
    <row r="21" spans="1:7">
      <c r="A21" s="198">
        <v>13</v>
      </c>
      <c r="B21" s="200" t="s">
        <v>335</v>
      </c>
      <c r="C21" s="204"/>
      <c r="D21" s="205"/>
      <c r="E21" s="199">
        <v>2400</v>
      </c>
      <c r="F21" s="210" t="s">
        <v>351</v>
      </c>
      <c r="G21" s="205"/>
    </row>
    <row r="22" spans="1:7">
      <c r="A22" s="197">
        <v>14</v>
      </c>
      <c r="B22" s="200" t="s">
        <v>331</v>
      </c>
      <c r="C22" s="204"/>
      <c r="D22" s="205"/>
      <c r="E22" s="199">
        <v>1700</v>
      </c>
      <c r="F22" s="210" t="s">
        <v>351</v>
      </c>
      <c r="G22" s="205"/>
    </row>
    <row r="23" spans="1:7">
      <c r="A23" s="197">
        <v>15</v>
      </c>
      <c r="B23" s="200" t="s">
        <v>343</v>
      </c>
      <c r="C23" s="204"/>
      <c r="D23" s="205"/>
      <c r="E23" s="199">
        <v>36500</v>
      </c>
      <c r="F23" s="210" t="s">
        <v>351</v>
      </c>
      <c r="G23" s="205"/>
    </row>
    <row r="24" spans="1:7">
      <c r="A24" s="197">
        <v>16</v>
      </c>
      <c r="B24" s="200" t="s">
        <v>344</v>
      </c>
      <c r="C24" s="204"/>
      <c r="D24" s="205"/>
      <c r="E24" s="199">
        <v>23000</v>
      </c>
      <c r="F24" s="210" t="s">
        <v>351</v>
      </c>
      <c r="G24" s="205"/>
    </row>
    <row r="25" spans="1:7">
      <c r="A25" s="197">
        <v>17</v>
      </c>
      <c r="B25" s="200" t="s">
        <v>345</v>
      </c>
      <c r="C25" s="204"/>
      <c r="D25" s="205"/>
      <c r="E25" s="199">
        <v>19000</v>
      </c>
      <c r="F25" s="210" t="s">
        <v>351</v>
      </c>
      <c r="G25" s="205"/>
    </row>
    <row r="26" spans="1:7">
      <c r="A26" s="197">
        <v>18</v>
      </c>
      <c r="B26" s="200" t="s">
        <v>346</v>
      </c>
      <c r="C26" s="204"/>
      <c r="D26" s="205"/>
      <c r="E26" s="199">
        <v>3100</v>
      </c>
      <c r="F26" s="210" t="s">
        <v>351</v>
      </c>
      <c r="G26" s="205"/>
    </row>
    <row r="27" spans="1:7">
      <c r="A27" s="197"/>
      <c r="B27" s="201" t="s">
        <v>241</v>
      </c>
      <c r="C27" s="204"/>
      <c r="D27" s="205"/>
      <c r="E27" s="199"/>
      <c r="F27" s="204"/>
      <c r="G27" s="205"/>
    </row>
    <row r="28" spans="1:7">
      <c r="A28" s="218">
        <v>19</v>
      </c>
      <c r="B28" s="219" t="s">
        <v>348</v>
      </c>
      <c r="C28" s="206"/>
      <c r="D28" s="207"/>
      <c r="E28" s="212">
        <v>6120</v>
      </c>
      <c r="F28" s="210" t="s">
        <v>352</v>
      </c>
      <c r="G28" s="205"/>
    </row>
    <row r="29" spans="1:7">
      <c r="A29" s="215" t="s">
        <v>20</v>
      </c>
      <c r="B29" s="216"/>
      <c r="C29" s="216"/>
      <c r="D29" s="217"/>
      <c r="E29" s="224">
        <f>SUM(E8:E28)</f>
        <v>259120</v>
      </c>
      <c r="F29" s="204"/>
      <c r="G29" s="205"/>
    </row>
    <row r="30" spans="1:7">
      <c r="A30" s="206"/>
      <c r="B30" s="220" t="s">
        <v>149</v>
      </c>
      <c r="C30" s="211" t="s">
        <v>341</v>
      </c>
      <c r="D30" s="207"/>
      <c r="E30" s="213">
        <v>145800</v>
      </c>
      <c r="F30" s="204"/>
      <c r="G30" s="205"/>
    </row>
    <row r="31" spans="1:7" ht="22.5" thickBot="1">
      <c r="A31" s="221" t="s">
        <v>347</v>
      </c>
      <c r="B31" s="222"/>
      <c r="C31" s="222"/>
      <c r="D31" s="223"/>
      <c r="E31" s="214">
        <f>SUM(E29:E30)</f>
        <v>404920</v>
      </c>
      <c r="F31" s="206"/>
      <c r="G31" s="207"/>
    </row>
    <row r="32" spans="1:7" ht="22.5" thickTop="1">
      <c r="A32" s="228"/>
      <c r="B32" s="228"/>
      <c r="C32" s="228"/>
      <c r="D32" s="228"/>
      <c r="E32" s="229"/>
      <c r="F32" s="230"/>
      <c r="G32" s="230"/>
    </row>
    <row r="33" spans="1:4">
      <c r="A33" s="193" t="s">
        <v>349</v>
      </c>
    </row>
    <row r="34" spans="1:4">
      <c r="C34" s="193" t="s">
        <v>328</v>
      </c>
      <c r="D34" s="191">
        <v>13000</v>
      </c>
    </row>
    <row r="35" spans="1:4">
      <c r="C35" s="193" t="s">
        <v>342</v>
      </c>
      <c r="D35" s="191">
        <v>132800</v>
      </c>
    </row>
    <row r="36" spans="1:4" ht="22.5" thickBot="1">
      <c r="D36" s="192">
        <f>SUM(D34:D35)</f>
        <v>145800</v>
      </c>
    </row>
    <row r="37" spans="1:4" ht="22.5" thickTop="1"/>
  </sheetData>
  <mergeCells count="6">
    <mergeCell ref="A29:D29"/>
    <mergeCell ref="A31:D31"/>
    <mergeCell ref="A1:G1"/>
    <mergeCell ref="A2:G2"/>
    <mergeCell ref="B6:D6"/>
    <mergeCell ref="F6:G6"/>
  </mergeCells>
  <pageMargins left="1.299212598425197" right="0.31496062992125984" top="0.9448818897637796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C9" sqref="C9"/>
    </sheetView>
  </sheetViews>
  <sheetFormatPr defaultRowHeight="21.75"/>
  <cols>
    <col min="1" max="1" width="3.28515625" customWidth="1"/>
    <col min="2" max="2" width="47" customWidth="1"/>
    <col min="3" max="3" width="17" customWidth="1"/>
    <col min="4" max="4" width="17.28515625" customWidth="1"/>
  </cols>
  <sheetData>
    <row r="1" spans="1:14">
      <c r="A1" s="184" t="s">
        <v>35</v>
      </c>
      <c r="B1" s="184"/>
      <c r="C1" s="184"/>
      <c r="D1" s="184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>
      <c r="A2" s="184" t="s">
        <v>353</v>
      </c>
      <c r="B2" s="184"/>
      <c r="C2" s="184"/>
      <c r="D2" s="184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9.75" customHeight="1"/>
    <row r="4" spans="1:14">
      <c r="A4" s="193" t="s">
        <v>360</v>
      </c>
    </row>
    <row r="5" spans="1:14" ht="6" customHeight="1">
      <c r="A5" s="193"/>
    </row>
    <row r="6" spans="1:14">
      <c r="A6" s="226" t="s">
        <v>86</v>
      </c>
      <c r="B6" s="226" t="s">
        <v>88</v>
      </c>
      <c r="C6" s="226" t="s">
        <v>73</v>
      </c>
      <c r="D6" s="226" t="s">
        <v>58</v>
      </c>
    </row>
    <row r="7" spans="1:14">
      <c r="A7" s="236"/>
      <c r="B7" s="237" t="s">
        <v>240</v>
      </c>
      <c r="C7" s="236"/>
      <c r="D7" s="236"/>
    </row>
    <row r="8" spans="1:14">
      <c r="A8" s="197">
        <v>1</v>
      </c>
      <c r="B8" s="200" t="s">
        <v>355</v>
      </c>
      <c r="C8" s="199">
        <v>574000</v>
      </c>
      <c r="D8" s="198"/>
    </row>
    <row r="9" spans="1:14">
      <c r="A9" s="197">
        <v>2</v>
      </c>
      <c r="B9" s="200" t="s">
        <v>356</v>
      </c>
      <c r="C9" s="199">
        <v>450000</v>
      </c>
      <c r="D9" s="198"/>
    </row>
    <row r="10" spans="1:14">
      <c r="A10" s="197"/>
      <c r="B10" s="200" t="s">
        <v>357</v>
      </c>
      <c r="C10" s="199"/>
      <c r="D10" s="198"/>
    </row>
    <row r="11" spans="1:14">
      <c r="A11" s="197">
        <v>3</v>
      </c>
      <c r="B11" s="200" t="s">
        <v>358</v>
      </c>
      <c r="C11" s="199">
        <v>427000</v>
      </c>
      <c r="D11" s="198"/>
    </row>
    <row r="12" spans="1:14">
      <c r="A12" s="197">
        <v>4</v>
      </c>
      <c r="B12" s="200" t="s">
        <v>359</v>
      </c>
      <c r="C12" s="199">
        <v>166000</v>
      </c>
      <c r="D12" s="198"/>
    </row>
    <row r="13" spans="1:14">
      <c r="A13" s="198"/>
      <c r="B13" s="198"/>
      <c r="C13" s="199"/>
      <c r="D13" s="198"/>
    </row>
    <row r="14" spans="1:14">
      <c r="A14" s="198"/>
      <c r="B14" s="198"/>
      <c r="C14" s="198"/>
      <c r="D14" s="198"/>
    </row>
    <row r="15" spans="1:14">
      <c r="A15" s="198"/>
      <c r="B15" s="198"/>
      <c r="C15" s="198"/>
      <c r="D15" s="198"/>
    </row>
    <row r="16" spans="1:14">
      <c r="A16" s="198"/>
      <c r="B16" s="198"/>
      <c r="C16" s="198"/>
      <c r="D16" s="198"/>
    </row>
    <row r="17" spans="1:4">
      <c r="A17" s="231"/>
      <c r="B17" s="231"/>
      <c r="C17" s="231"/>
      <c r="D17" s="231"/>
    </row>
    <row r="18" spans="1:4">
      <c r="A18" s="232" t="s">
        <v>20</v>
      </c>
      <c r="B18" s="233"/>
      <c r="C18" s="235">
        <f>SUM(C8:C17)</f>
        <v>1617000</v>
      </c>
      <c r="D18" s="234"/>
    </row>
  </sheetData>
  <mergeCells count="3">
    <mergeCell ref="A18:B18"/>
    <mergeCell ref="A1:D1"/>
    <mergeCell ref="A2:D2"/>
  </mergeCells>
  <pageMargins left="1.299212598425197" right="0.70866141732283472" top="0.9448818897637796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O51"/>
  <sheetViews>
    <sheetView topLeftCell="A18" zoomScale="150" zoomScaleNormal="150" workbookViewId="0">
      <selection activeCell="A22" sqref="A22"/>
    </sheetView>
  </sheetViews>
  <sheetFormatPr defaultRowHeight="15.75"/>
  <cols>
    <col min="1" max="1" width="24.140625" style="87" customWidth="1"/>
    <col min="2" max="2" width="11.7109375" style="87" customWidth="1"/>
    <col min="3" max="3" width="12.42578125" style="87" customWidth="1"/>
    <col min="4" max="4" width="11.5703125" style="87" customWidth="1"/>
    <col min="5" max="5" width="9.5703125" style="87" customWidth="1"/>
    <col min="6" max="6" width="8.5703125" style="87" customWidth="1"/>
    <col min="7" max="7" width="9.42578125" style="87" customWidth="1"/>
    <col min="8" max="8" width="8.85546875" style="87" customWidth="1"/>
    <col min="9" max="9" width="10.5703125" style="87" customWidth="1"/>
    <col min="10" max="10" width="8.42578125" style="87" customWidth="1"/>
    <col min="11" max="11" width="9.28515625" style="87" customWidth="1"/>
    <col min="12" max="12" width="10.7109375" style="87" customWidth="1"/>
    <col min="13" max="13" width="7.85546875" style="87" customWidth="1"/>
    <col min="14" max="14" width="10.42578125" style="87" customWidth="1"/>
    <col min="15" max="16384" width="9.140625" style="87"/>
  </cols>
  <sheetData>
    <row r="1" spans="1:15">
      <c r="A1" s="182" t="s">
        <v>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>
      <c r="A2" s="182" t="s">
        <v>300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>
      <c r="A3" s="182" t="s">
        <v>234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9.75" customHeight="1"/>
    <row r="5" spans="1:15">
      <c r="A5" s="178" t="s">
        <v>1</v>
      </c>
      <c r="B5" s="178" t="s">
        <v>0</v>
      </c>
      <c r="C5" s="178" t="s">
        <v>20</v>
      </c>
      <c r="D5" s="183" t="s">
        <v>88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5">
      <c r="A6" s="178"/>
      <c r="B6" s="178"/>
      <c r="C6" s="178"/>
      <c r="D6" s="178" t="s">
        <v>95</v>
      </c>
      <c r="E6" s="178" t="s">
        <v>235</v>
      </c>
      <c r="F6" s="178" t="s">
        <v>236</v>
      </c>
      <c r="G6" s="178" t="s">
        <v>114</v>
      </c>
      <c r="H6" s="178" t="s">
        <v>237</v>
      </c>
      <c r="I6" s="178" t="s">
        <v>119</v>
      </c>
      <c r="J6" s="178" t="s">
        <v>238</v>
      </c>
      <c r="K6" s="178" t="s">
        <v>239</v>
      </c>
      <c r="L6" s="178" t="s">
        <v>240</v>
      </c>
      <c r="M6" s="178" t="s">
        <v>241</v>
      </c>
      <c r="N6" s="178" t="s">
        <v>9</v>
      </c>
    </row>
    <row r="7" spans="1:1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</row>
    <row r="8" spans="1:1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</row>
    <row r="9" spans="1:15">
      <c r="A9" s="88" t="s">
        <v>242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5">
      <c r="A10" s="90" t="s">
        <v>21</v>
      </c>
      <c r="B10" s="91">
        <v>2229000</v>
      </c>
      <c r="C10" s="91">
        <f>+D10+E10+F10+G10+H10+I10+J10+K10+L10+M10+N10</f>
        <v>2225520</v>
      </c>
      <c r="D10" s="91">
        <v>2225520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5">
      <c r="A11" s="90" t="s">
        <v>22</v>
      </c>
      <c r="B11" s="91">
        <v>5123000</v>
      </c>
      <c r="C11" s="91">
        <f t="shared" ref="C11:C28" si="0">+D11+E11+F11+G11+H11+I11+J11+K11+L11+M11+N11</f>
        <v>5112375.7699999996</v>
      </c>
      <c r="D11" s="91">
        <v>4340575.7699999996</v>
      </c>
      <c r="E11" s="91"/>
      <c r="F11" s="91"/>
      <c r="G11" s="91"/>
      <c r="H11" s="91"/>
      <c r="I11" s="91">
        <v>771800</v>
      </c>
      <c r="J11" s="91"/>
      <c r="K11" s="91"/>
      <c r="L11" s="91"/>
      <c r="M11" s="91"/>
      <c r="N11" s="91"/>
    </row>
    <row r="12" spans="1:15">
      <c r="A12" s="90" t="s">
        <v>294</v>
      </c>
      <c r="B12" s="91">
        <v>129000</v>
      </c>
      <c r="C12" s="91">
        <f t="shared" si="0"/>
        <v>129000</v>
      </c>
      <c r="D12" s="91">
        <v>129000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5">
      <c r="A13" s="90" t="s">
        <v>10</v>
      </c>
      <c r="B13" s="91">
        <v>856000</v>
      </c>
      <c r="C13" s="91">
        <f t="shared" si="0"/>
        <v>662180</v>
      </c>
      <c r="D13" s="91">
        <v>585730</v>
      </c>
      <c r="E13" s="91"/>
      <c r="F13" s="91"/>
      <c r="G13" s="91"/>
      <c r="H13" s="91"/>
      <c r="I13" s="91">
        <v>76450</v>
      </c>
      <c r="J13" s="91"/>
      <c r="K13" s="91"/>
      <c r="L13" s="91"/>
      <c r="M13" s="91"/>
      <c r="N13" s="91"/>
    </row>
    <row r="14" spans="1:15">
      <c r="A14" s="90" t="s">
        <v>11</v>
      </c>
      <c r="B14" s="91">
        <v>3274100</v>
      </c>
      <c r="C14" s="91">
        <f t="shared" si="0"/>
        <v>2133652.6799999997</v>
      </c>
      <c r="D14" s="91">
        <v>1543511.68</v>
      </c>
      <c r="E14" s="91">
        <v>214789</v>
      </c>
      <c r="F14" s="91">
        <v>12910</v>
      </c>
      <c r="G14" s="91">
        <v>73012</v>
      </c>
      <c r="H14" s="91"/>
      <c r="I14" s="91">
        <v>103200</v>
      </c>
      <c r="J14" s="91">
        <v>34020</v>
      </c>
      <c r="K14" s="91">
        <v>152210</v>
      </c>
      <c r="L14" s="91"/>
      <c r="M14" s="91"/>
      <c r="N14" s="91"/>
    </row>
    <row r="15" spans="1:15">
      <c r="A15" s="90" t="s">
        <v>295</v>
      </c>
      <c r="B15" s="91">
        <v>46000</v>
      </c>
      <c r="C15" s="91">
        <f t="shared" si="0"/>
        <v>46000</v>
      </c>
      <c r="D15" s="91"/>
      <c r="E15" s="91"/>
      <c r="F15" s="91"/>
      <c r="G15" s="91"/>
      <c r="H15" s="91">
        <v>20000</v>
      </c>
      <c r="I15" s="91"/>
      <c r="J15" s="91">
        <v>26000</v>
      </c>
      <c r="K15" s="91"/>
      <c r="L15" s="91"/>
      <c r="M15" s="91"/>
      <c r="N15" s="91"/>
    </row>
    <row r="16" spans="1:15">
      <c r="A16" s="134" t="s">
        <v>299</v>
      </c>
      <c r="B16" s="135">
        <v>18000</v>
      </c>
      <c r="C16" s="135">
        <f t="shared" si="0"/>
        <v>18000</v>
      </c>
      <c r="D16" s="135">
        <v>18000</v>
      </c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14">
      <c r="A17" s="90" t="s">
        <v>12</v>
      </c>
      <c r="B17" s="91">
        <v>1727700</v>
      </c>
      <c r="C17" s="91">
        <f t="shared" si="0"/>
        <v>1558944.01</v>
      </c>
      <c r="D17" s="91">
        <v>338497.85</v>
      </c>
      <c r="E17" s="91">
        <v>4400</v>
      </c>
      <c r="F17" s="91"/>
      <c r="G17" s="91">
        <v>210742.16</v>
      </c>
      <c r="H17" s="91"/>
      <c r="I17" s="91">
        <v>1005304</v>
      </c>
      <c r="J17" s="91"/>
      <c r="K17" s="91"/>
      <c r="L17" s="91"/>
      <c r="M17" s="91"/>
      <c r="N17" s="91"/>
    </row>
    <row r="18" spans="1:14">
      <c r="A18" s="90" t="s">
        <v>296</v>
      </c>
      <c r="B18" s="91">
        <v>25500</v>
      </c>
      <c r="C18" s="91">
        <f t="shared" si="0"/>
        <v>25500</v>
      </c>
      <c r="D18" s="91"/>
      <c r="E18" s="91"/>
      <c r="F18" s="91">
        <v>25500</v>
      </c>
      <c r="G18" s="91"/>
      <c r="H18" s="91"/>
      <c r="I18" s="91"/>
      <c r="J18" s="91"/>
      <c r="K18" s="91"/>
      <c r="L18" s="91"/>
      <c r="M18" s="91"/>
      <c r="N18" s="91"/>
    </row>
    <row r="19" spans="1:14">
      <c r="A19" s="90" t="s">
        <v>13</v>
      </c>
      <c r="B19" s="91">
        <v>307200</v>
      </c>
      <c r="C19" s="91">
        <f t="shared" si="0"/>
        <v>262698.32</v>
      </c>
      <c r="D19" s="91">
        <v>224803.19</v>
      </c>
      <c r="E19" s="91"/>
      <c r="F19" s="91"/>
      <c r="G19" s="91"/>
      <c r="H19" s="91"/>
      <c r="I19" s="91">
        <v>37895.129999999997</v>
      </c>
      <c r="J19" s="91"/>
      <c r="K19" s="91"/>
      <c r="L19" s="91"/>
      <c r="M19" s="91"/>
      <c r="N19" s="91"/>
    </row>
    <row r="20" spans="1:14">
      <c r="A20" s="90" t="s">
        <v>323</v>
      </c>
      <c r="B20" s="91">
        <v>627000</v>
      </c>
      <c r="C20" s="91">
        <f t="shared" si="0"/>
        <v>404920</v>
      </c>
      <c r="D20" s="91">
        <v>180300</v>
      </c>
      <c r="E20" s="91"/>
      <c r="F20" s="91"/>
      <c r="G20" s="91"/>
      <c r="H20" s="91"/>
      <c r="I20" s="91">
        <v>218500</v>
      </c>
      <c r="J20" s="91"/>
      <c r="K20" s="91"/>
      <c r="L20" s="91"/>
      <c r="M20" s="91">
        <v>6120</v>
      </c>
      <c r="N20" s="91"/>
    </row>
    <row r="21" spans="1:14">
      <c r="A21" s="90" t="s">
        <v>324</v>
      </c>
      <c r="B21" s="91">
        <v>2200000</v>
      </c>
      <c r="C21" s="91">
        <f t="shared" si="0"/>
        <v>1617000</v>
      </c>
      <c r="D21" s="91"/>
      <c r="E21" s="91"/>
      <c r="F21" s="91"/>
      <c r="G21" s="91"/>
      <c r="H21" s="91"/>
      <c r="I21" s="91"/>
      <c r="J21" s="91"/>
      <c r="K21" s="91"/>
      <c r="L21" s="91">
        <v>1617000</v>
      </c>
      <c r="M21" s="91"/>
      <c r="N21" s="91"/>
    </row>
    <row r="22" spans="1:14">
      <c r="A22" s="143" t="s">
        <v>326</v>
      </c>
      <c r="B22" s="135">
        <v>1457000</v>
      </c>
      <c r="C22" s="135">
        <f t="shared" si="0"/>
        <v>1457000</v>
      </c>
      <c r="D22" s="91"/>
      <c r="E22" s="91"/>
      <c r="F22" s="91"/>
      <c r="G22" s="91"/>
      <c r="H22" s="91"/>
      <c r="I22" s="91"/>
      <c r="J22" s="91"/>
      <c r="K22" s="91"/>
      <c r="L22" s="135">
        <v>1457000</v>
      </c>
      <c r="M22" s="91"/>
      <c r="N22" s="91"/>
    </row>
    <row r="23" spans="1:14">
      <c r="A23" s="90" t="s">
        <v>106</v>
      </c>
      <c r="B23" s="91">
        <v>55000</v>
      </c>
      <c r="C23" s="91">
        <f t="shared" si="0"/>
        <v>25000</v>
      </c>
      <c r="D23" s="91">
        <v>25000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>
      <c r="A24" s="90" t="s">
        <v>15</v>
      </c>
      <c r="B24" s="91">
        <v>522000</v>
      </c>
      <c r="C24" s="91">
        <f t="shared" si="0"/>
        <v>490000</v>
      </c>
      <c r="D24" s="91">
        <v>28000</v>
      </c>
      <c r="E24" s="91"/>
      <c r="F24" s="91"/>
      <c r="G24" s="91">
        <v>442000</v>
      </c>
      <c r="H24" s="91"/>
      <c r="I24" s="91"/>
      <c r="J24" s="91"/>
      <c r="K24" s="91">
        <v>20000</v>
      </c>
      <c r="L24" s="91"/>
      <c r="M24" s="91"/>
      <c r="N24" s="91"/>
    </row>
    <row r="25" spans="1:14">
      <c r="A25" s="90" t="s">
        <v>9</v>
      </c>
      <c r="B25" s="91">
        <v>1279000</v>
      </c>
      <c r="C25" s="91">
        <f t="shared" si="0"/>
        <v>261512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>
        <v>261512</v>
      </c>
    </row>
    <row r="26" spans="1:14">
      <c r="A26" s="90" t="s">
        <v>297</v>
      </c>
      <c r="B26" s="91">
        <v>7861050</v>
      </c>
      <c r="C26" s="91">
        <f t="shared" si="0"/>
        <v>7861050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>
        <v>7861050</v>
      </c>
    </row>
    <row r="27" spans="1:14">
      <c r="A27" s="132"/>
      <c r="B27" s="133"/>
      <c r="C27" s="93">
        <f t="shared" si="0"/>
        <v>0</v>
      </c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</row>
    <row r="28" spans="1:14" ht="16.5" thickBot="1">
      <c r="A28" s="124" t="s">
        <v>246</v>
      </c>
      <c r="B28" s="190">
        <f>SUM(B10:B26)</f>
        <v>27736550</v>
      </c>
      <c r="C28" s="190">
        <f t="shared" si="0"/>
        <v>24290352.779999997</v>
      </c>
      <c r="D28" s="125">
        <f>SUM(D10:D26)</f>
        <v>9638938.4899999984</v>
      </c>
      <c r="E28" s="125">
        <f t="shared" ref="E28:N28" si="1">SUM(E10:E26)</f>
        <v>219189</v>
      </c>
      <c r="F28" s="125">
        <f t="shared" si="1"/>
        <v>38410</v>
      </c>
      <c r="G28" s="125">
        <f t="shared" si="1"/>
        <v>725754.16</v>
      </c>
      <c r="H28" s="125">
        <f t="shared" si="1"/>
        <v>20000</v>
      </c>
      <c r="I28" s="125">
        <f t="shared" si="1"/>
        <v>2213149.13</v>
      </c>
      <c r="J28" s="125">
        <f t="shared" si="1"/>
        <v>60020</v>
      </c>
      <c r="K28" s="125">
        <f t="shared" si="1"/>
        <v>172210</v>
      </c>
      <c r="L28" s="125">
        <f t="shared" si="1"/>
        <v>3074000</v>
      </c>
      <c r="M28" s="125">
        <f t="shared" si="1"/>
        <v>6120</v>
      </c>
      <c r="N28" s="125">
        <f t="shared" si="1"/>
        <v>8122562</v>
      </c>
    </row>
    <row r="29" spans="1:14" ht="16.5" thickTop="1">
      <c r="A29" s="130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</row>
    <row r="30" spans="1:14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>
      <c r="A32" s="178" t="s">
        <v>1</v>
      </c>
      <c r="B32" s="178" t="s">
        <v>0</v>
      </c>
      <c r="C32" s="178" t="s">
        <v>20</v>
      </c>
      <c r="D32" s="183" t="s">
        <v>88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3"/>
    </row>
    <row r="33" spans="1:14">
      <c r="A33" s="178"/>
      <c r="B33" s="178"/>
      <c r="C33" s="178"/>
      <c r="D33" s="178" t="s">
        <v>95</v>
      </c>
      <c r="E33" s="178" t="s">
        <v>235</v>
      </c>
      <c r="F33" s="178" t="s">
        <v>236</v>
      </c>
      <c r="G33" s="178" t="s">
        <v>114</v>
      </c>
      <c r="H33" s="178" t="s">
        <v>237</v>
      </c>
      <c r="I33" s="178" t="s">
        <v>119</v>
      </c>
      <c r="J33" s="178" t="s">
        <v>238</v>
      </c>
      <c r="K33" s="178" t="s">
        <v>239</v>
      </c>
      <c r="L33" s="178" t="s">
        <v>240</v>
      </c>
      <c r="M33" s="178" t="s">
        <v>241</v>
      </c>
      <c r="N33" s="178" t="s">
        <v>9</v>
      </c>
    </row>
    <row r="34" spans="1:14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</row>
    <row r="35" spans="1:14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</row>
    <row r="36" spans="1:14">
      <c r="A36" s="88" t="s">
        <v>28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1:14">
      <c r="A37" s="90" t="s">
        <v>247</v>
      </c>
      <c r="B37" s="91">
        <v>51000</v>
      </c>
      <c r="C37" s="136">
        <v>66662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</row>
    <row r="38" spans="1:14">
      <c r="A38" s="90" t="s">
        <v>248</v>
      </c>
      <c r="B38" s="91">
        <v>16000</v>
      </c>
      <c r="C38" s="136">
        <v>3560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>
      <c r="A39" s="90" t="s">
        <v>298</v>
      </c>
      <c r="B39" s="91">
        <v>160000</v>
      </c>
      <c r="C39" s="136">
        <v>95410.28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</row>
    <row r="40" spans="1:14">
      <c r="A40" s="90" t="s">
        <v>249</v>
      </c>
      <c r="B40" s="91">
        <v>200000</v>
      </c>
      <c r="C40" s="136">
        <v>134376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</row>
    <row r="41" spans="1:14">
      <c r="A41" s="90" t="s">
        <v>250</v>
      </c>
      <c r="B41" s="91">
        <v>163000</v>
      </c>
      <c r="C41" s="136">
        <v>507249.49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</row>
    <row r="42" spans="1:14">
      <c r="A42" s="90" t="s">
        <v>251</v>
      </c>
      <c r="B42" s="91">
        <v>0</v>
      </c>
      <c r="C42" s="136">
        <f t="shared" ref="C42:C45" si="2">+D42+E42+F42+G42+H42+I42+J42+K42+L42+M42+N42</f>
        <v>0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  <row r="43" spans="1:14">
      <c r="A43" s="90" t="s">
        <v>252</v>
      </c>
      <c r="B43" s="91">
        <v>13310000</v>
      </c>
      <c r="C43" s="136">
        <v>13256660.01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</row>
    <row r="44" spans="1:14">
      <c r="A44" s="90" t="s">
        <v>14</v>
      </c>
      <c r="B44" s="91">
        <v>4300000</v>
      </c>
      <c r="C44" s="136">
        <v>3434641</v>
      </c>
      <c r="D44" s="135"/>
      <c r="E44" s="91"/>
      <c r="F44" s="91"/>
      <c r="G44" s="91"/>
      <c r="H44" s="91"/>
      <c r="I44" s="91"/>
      <c r="J44" s="91"/>
      <c r="K44" s="91"/>
      <c r="L44" s="91"/>
      <c r="M44" s="91"/>
      <c r="N44" s="91"/>
    </row>
    <row r="45" spans="1:14">
      <c r="A45" s="92" t="s">
        <v>254</v>
      </c>
      <c r="B45" s="93">
        <v>8061550</v>
      </c>
      <c r="C45" s="137">
        <v>8061550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4">
      <c r="A46" s="134" t="s">
        <v>17</v>
      </c>
      <c r="B46" s="135">
        <v>1475000</v>
      </c>
      <c r="C46" s="142">
        <v>1475000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</row>
    <row r="47" spans="1:14">
      <c r="A47" s="90"/>
      <c r="B47" s="91"/>
      <c r="C47" s="136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>
      <c r="A48" s="132"/>
      <c r="B48" s="133"/>
      <c r="C48" s="141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</row>
    <row r="49" spans="1:14" ht="16.5" thickBot="1">
      <c r="A49" s="126" t="s">
        <v>255</v>
      </c>
      <c r="B49" s="139">
        <f>SUM(B37:B46)</f>
        <v>27736550</v>
      </c>
      <c r="C49" s="139">
        <f>SUM(C37:C48)</f>
        <v>27035108.780000001</v>
      </c>
      <c r="D49" s="138">
        <f>SUM(D37:D45)</f>
        <v>0</v>
      </c>
      <c r="E49" s="138">
        <f t="shared" ref="E49:N49" si="3">SUM(E37:E45)</f>
        <v>0</v>
      </c>
      <c r="F49" s="138">
        <f t="shared" si="3"/>
        <v>0</v>
      </c>
      <c r="G49" s="138">
        <f t="shared" si="3"/>
        <v>0</v>
      </c>
      <c r="H49" s="138">
        <f t="shared" si="3"/>
        <v>0</v>
      </c>
      <c r="I49" s="138">
        <f t="shared" si="3"/>
        <v>0</v>
      </c>
      <c r="J49" s="138">
        <f t="shared" si="3"/>
        <v>0</v>
      </c>
      <c r="K49" s="138">
        <f t="shared" si="3"/>
        <v>0</v>
      </c>
      <c r="L49" s="138">
        <f t="shared" si="3"/>
        <v>0</v>
      </c>
      <c r="M49" s="138">
        <f t="shared" si="3"/>
        <v>0</v>
      </c>
      <c r="N49" s="138">
        <f t="shared" si="3"/>
        <v>0</v>
      </c>
    </row>
    <row r="50" spans="1:14" ht="17.25" thickTop="1" thickBot="1">
      <c r="A50" s="127" t="s">
        <v>256</v>
      </c>
      <c r="B50" s="128"/>
      <c r="C50" s="140">
        <f>+C49-C28</f>
        <v>2744756.0000000037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1:14" ht="16.5" thickTop="1"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</sheetData>
  <mergeCells count="33">
    <mergeCell ref="K6:K8"/>
    <mergeCell ref="L6:L8"/>
    <mergeCell ref="N33:N35"/>
    <mergeCell ref="H33:H35"/>
    <mergeCell ref="I33:I35"/>
    <mergeCell ref="J33:J35"/>
    <mergeCell ref="K33:K35"/>
    <mergeCell ref="L33:L35"/>
    <mergeCell ref="M33:M35"/>
    <mergeCell ref="A32:A35"/>
    <mergeCell ref="B32:B35"/>
    <mergeCell ref="C32:C35"/>
    <mergeCell ref="D32:N32"/>
    <mergeCell ref="D33:D35"/>
    <mergeCell ref="E33:E35"/>
    <mergeCell ref="F33:F35"/>
    <mergeCell ref="G33:G35"/>
    <mergeCell ref="A1:O1"/>
    <mergeCell ref="A2:O2"/>
    <mergeCell ref="A3:O3"/>
    <mergeCell ref="A5:A8"/>
    <mergeCell ref="B5:B8"/>
    <mergeCell ref="C5:C8"/>
    <mergeCell ref="D5:N5"/>
    <mergeCell ref="D6:D8"/>
    <mergeCell ref="E6:E8"/>
    <mergeCell ref="F6:F8"/>
    <mergeCell ref="M6:M8"/>
    <mergeCell ref="N6:N8"/>
    <mergeCell ref="G6:G8"/>
    <mergeCell ref="H6:H8"/>
    <mergeCell ref="I6:I8"/>
    <mergeCell ref="J6:J8"/>
  </mergeCells>
  <pageMargins left="0.31496062992125984" right="0.31496062992125984" top="1.1417322834645669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A5" sqref="A5"/>
    </sheetView>
  </sheetViews>
  <sheetFormatPr defaultRowHeight="21.75"/>
  <cols>
    <col min="1" max="1" width="3.28515625" customWidth="1"/>
    <col min="2" max="2" width="5" customWidth="1"/>
    <col min="3" max="3" width="26" customWidth="1"/>
    <col min="4" max="4" width="17.28515625" customWidth="1"/>
    <col min="5" max="5" width="18.28515625" customWidth="1"/>
    <col min="6" max="6" width="10.5703125" customWidth="1"/>
  </cols>
  <sheetData>
    <row r="1" spans="1:16">
      <c r="A1" s="184" t="s">
        <v>35</v>
      </c>
      <c r="B1" s="184"/>
      <c r="C1" s="184"/>
      <c r="D1" s="184"/>
      <c r="E1" s="184"/>
      <c r="F1" s="184"/>
      <c r="G1" s="184"/>
      <c r="H1" s="225"/>
      <c r="I1" s="225"/>
      <c r="J1" s="225"/>
      <c r="K1" s="225"/>
      <c r="L1" s="225"/>
      <c r="M1" s="225"/>
      <c r="N1" s="225"/>
      <c r="O1" s="225"/>
      <c r="P1" s="225"/>
    </row>
    <row r="2" spans="1:16">
      <c r="A2" s="184" t="s">
        <v>363</v>
      </c>
      <c r="B2" s="184"/>
      <c r="C2" s="184"/>
      <c r="D2" s="184"/>
      <c r="E2" s="184"/>
      <c r="F2" s="184"/>
      <c r="G2" s="184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6.75" customHeight="1"/>
    <row r="4" spans="1:16">
      <c r="A4" s="193" t="s">
        <v>364</v>
      </c>
    </row>
    <row r="5" spans="1:16" ht="10.5" customHeight="1"/>
    <row r="6" spans="1:16">
      <c r="A6" s="226" t="s">
        <v>86</v>
      </c>
      <c r="B6" s="227" t="s">
        <v>88</v>
      </c>
      <c r="C6" s="227"/>
      <c r="D6" s="227"/>
      <c r="E6" s="226" t="s">
        <v>73</v>
      </c>
      <c r="F6" s="227" t="s">
        <v>58</v>
      </c>
      <c r="G6" s="227"/>
    </row>
    <row r="7" spans="1:16">
      <c r="A7" s="194"/>
      <c r="B7" s="195" t="s">
        <v>95</v>
      </c>
      <c r="C7" s="202"/>
      <c r="D7" s="203"/>
      <c r="E7" s="196"/>
      <c r="F7" s="208"/>
      <c r="G7" s="209"/>
    </row>
    <row r="8" spans="1:16">
      <c r="A8" s="197">
        <v>1</v>
      </c>
      <c r="B8" s="198" t="s">
        <v>334</v>
      </c>
      <c r="C8" s="204"/>
      <c r="D8" s="205"/>
      <c r="E8" s="199">
        <v>32500</v>
      </c>
      <c r="F8" s="210" t="s">
        <v>352</v>
      </c>
      <c r="G8" s="205"/>
    </row>
    <row r="9" spans="1:16">
      <c r="A9" s="197">
        <v>2</v>
      </c>
      <c r="B9" s="198" t="s">
        <v>336</v>
      </c>
      <c r="C9" s="204"/>
      <c r="D9" s="205"/>
      <c r="E9" s="199">
        <v>21000</v>
      </c>
      <c r="F9" s="210" t="s">
        <v>352</v>
      </c>
      <c r="G9" s="205"/>
    </row>
    <row r="10" spans="1:16">
      <c r="A10" s="197">
        <v>3</v>
      </c>
      <c r="B10" s="198" t="s">
        <v>337</v>
      </c>
      <c r="C10" s="204"/>
      <c r="D10" s="205"/>
      <c r="E10" s="199">
        <v>3400</v>
      </c>
      <c r="F10" s="210" t="s">
        <v>352</v>
      </c>
      <c r="G10" s="205"/>
    </row>
    <row r="11" spans="1:16">
      <c r="A11" s="197">
        <v>4</v>
      </c>
      <c r="B11" s="198" t="s">
        <v>339</v>
      </c>
      <c r="C11" s="204"/>
      <c r="D11" s="205"/>
      <c r="E11" s="199">
        <v>9000</v>
      </c>
      <c r="F11" s="210" t="s">
        <v>352</v>
      </c>
      <c r="G11" s="205"/>
    </row>
    <row r="12" spans="1:16">
      <c r="A12" s="197">
        <v>5</v>
      </c>
      <c r="B12" s="198" t="s">
        <v>338</v>
      </c>
      <c r="C12" s="204"/>
      <c r="D12" s="205"/>
      <c r="E12" s="199">
        <v>1500</v>
      </c>
      <c r="F12" s="210" t="s">
        <v>352</v>
      </c>
      <c r="G12" s="205"/>
    </row>
    <row r="13" spans="1:16">
      <c r="A13" s="197">
        <v>6</v>
      </c>
      <c r="B13" s="198" t="s">
        <v>332</v>
      </c>
      <c r="C13" s="204"/>
      <c r="D13" s="205"/>
      <c r="E13" s="199">
        <v>15000</v>
      </c>
      <c r="F13" s="210" t="s">
        <v>352</v>
      </c>
      <c r="G13" s="205"/>
    </row>
    <row r="14" spans="1:16">
      <c r="A14" s="197">
        <v>7</v>
      </c>
      <c r="B14" s="198" t="s">
        <v>335</v>
      </c>
      <c r="C14" s="204"/>
      <c r="D14" s="205"/>
      <c r="E14" s="199">
        <v>2500</v>
      </c>
      <c r="F14" s="210" t="s">
        <v>352</v>
      </c>
      <c r="G14" s="205" t="s">
        <v>340</v>
      </c>
    </row>
    <row r="15" spans="1:16">
      <c r="A15" s="197">
        <v>8</v>
      </c>
      <c r="B15" s="200" t="s">
        <v>344</v>
      </c>
      <c r="C15" s="204"/>
      <c r="D15" s="205"/>
      <c r="E15" s="199">
        <v>16000</v>
      </c>
      <c r="F15" s="210" t="s">
        <v>352</v>
      </c>
      <c r="G15" s="205" t="s">
        <v>340</v>
      </c>
    </row>
    <row r="16" spans="1:16">
      <c r="A16" s="197">
        <v>9</v>
      </c>
      <c r="B16" s="200" t="s">
        <v>361</v>
      </c>
      <c r="C16" s="204"/>
      <c r="D16" s="205"/>
      <c r="E16" s="199">
        <v>7900</v>
      </c>
      <c r="F16" s="210" t="s">
        <v>352</v>
      </c>
      <c r="G16" s="205" t="s">
        <v>340</v>
      </c>
    </row>
    <row r="17" spans="1:7">
      <c r="A17" s="197">
        <v>10</v>
      </c>
      <c r="B17" s="200" t="s">
        <v>362</v>
      </c>
      <c r="C17" s="204"/>
      <c r="D17" s="205"/>
      <c r="E17" s="199">
        <v>4300</v>
      </c>
      <c r="F17" s="210" t="s">
        <v>352</v>
      </c>
      <c r="G17" s="205" t="s">
        <v>340</v>
      </c>
    </row>
    <row r="18" spans="1:7">
      <c r="A18" s="197">
        <v>11</v>
      </c>
      <c r="B18" s="200" t="s">
        <v>346</v>
      </c>
      <c r="C18" s="204"/>
      <c r="D18" s="205"/>
      <c r="E18" s="199">
        <v>3200</v>
      </c>
      <c r="F18" s="210" t="s">
        <v>352</v>
      </c>
      <c r="G18" s="205" t="s">
        <v>340</v>
      </c>
    </row>
    <row r="19" spans="1:7">
      <c r="A19" s="197">
        <v>12</v>
      </c>
      <c r="B19" s="200" t="s">
        <v>334</v>
      </c>
      <c r="C19" s="204"/>
      <c r="D19" s="205"/>
      <c r="E19" s="199">
        <v>51000</v>
      </c>
      <c r="F19" s="210" t="s">
        <v>350</v>
      </c>
      <c r="G19" s="205"/>
    </row>
    <row r="20" spans="1:7">
      <c r="A20" s="198"/>
      <c r="B20" s="201" t="s">
        <v>119</v>
      </c>
      <c r="C20" s="204"/>
      <c r="D20" s="205"/>
      <c r="E20" s="199"/>
      <c r="F20" s="204"/>
      <c r="G20" s="205"/>
    </row>
    <row r="21" spans="1:7">
      <c r="A21" s="198">
        <v>13</v>
      </c>
      <c r="B21" s="200" t="s">
        <v>335</v>
      </c>
      <c r="C21" s="204"/>
      <c r="D21" s="205"/>
      <c r="E21" s="199">
        <v>2400</v>
      </c>
      <c r="F21" s="210" t="s">
        <v>351</v>
      </c>
      <c r="G21" s="205"/>
    </row>
    <row r="22" spans="1:7">
      <c r="A22" s="197">
        <v>14</v>
      </c>
      <c r="B22" s="200" t="s">
        <v>331</v>
      </c>
      <c r="C22" s="204"/>
      <c r="D22" s="205"/>
      <c r="E22" s="199">
        <v>1700</v>
      </c>
      <c r="F22" s="210" t="s">
        <v>351</v>
      </c>
      <c r="G22" s="205"/>
    </row>
    <row r="23" spans="1:7">
      <c r="A23" s="197">
        <v>15</v>
      </c>
      <c r="B23" s="200" t="s">
        <v>343</v>
      </c>
      <c r="C23" s="204"/>
      <c r="D23" s="205"/>
      <c r="E23" s="199">
        <v>36500</v>
      </c>
      <c r="F23" s="210" t="s">
        <v>351</v>
      </c>
      <c r="G23" s="205"/>
    </row>
    <row r="24" spans="1:7">
      <c r="A24" s="197">
        <v>16</v>
      </c>
      <c r="B24" s="200" t="s">
        <v>344</v>
      </c>
      <c r="C24" s="204"/>
      <c r="D24" s="205"/>
      <c r="E24" s="199">
        <v>23000</v>
      </c>
      <c r="F24" s="210" t="s">
        <v>351</v>
      </c>
      <c r="G24" s="205"/>
    </row>
    <row r="25" spans="1:7">
      <c r="A25" s="197">
        <v>17</v>
      </c>
      <c r="B25" s="200" t="s">
        <v>345</v>
      </c>
      <c r="C25" s="204"/>
      <c r="D25" s="205"/>
      <c r="E25" s="199">
        <v>19000</v>
      </c>
      <c r="F25" s="210" t="s">
        <v>351</v>
      </c>
      <c r="G25" s="205"/>
    </row>
    <row r="26" spans="1:7">
      <c r="A26" s="197">
        <v>18</v>
      </c>
      <c r="B26" s="200" t="s">
        <v>346</v>
      </c>
      <c r="C26" s="204"/>
      <c r="D26" s="205"/>
      <c r="E26" s="199">
        <v>3100</v>
      </c>
      <c r="F26" s="210" t="s">
        <v>351</v>
      </c>
      <c r="G26" s="205"/>
    </row>
    <row r="27" spans="1:7">
      <c r="A27" s="197"/>
      <c r="B27" s="201" t="s">
        <v>241</v>
      </c>
      <c r="C27" s="204"/>
      <c r="D27" s="205"/>
      <c r="E27" s="199"/>
      <c r="F27" s="204"/>
      <c r="G27" s="205"/>
    </row>
    <row r="28" spans="1:7">
      <c r="A28" s="218">
        <v>19</v>
      </c>
      <c r="B28" s="219" t="s">
        <v>348</v>
      </c>
      <c r="C28" s="206"/>
      <c r="D28" s="207"/>
      <c r="E28" s="212">
        <v>6120</v>
      </c>
      <c r="F28" s="210" t="s">
        <v>352</v>
      </c>
      <c r="G28" s="205"/>
    </row>
    <row r="29" spans="1:7">
      <c r="A29" s="215" t="s">
        <v>20</v>
      </c>
      <c r="B29" s="216"/>
      <c r="C29" s="216"/>
      <c r="D29" s="217"/>
      <c r="E29" s="224">
        <f>SUM(E8:E28)</f>
        <v>259120</v>
      </c>
      <c r="F29" s="204"/>
      <c r="G29" s="205"/>
    </row>
    <row r="30" spans="1:7">
      <c r="A30" s="206"/>
      <c r="B30" s="220" t="s">
        <v>149</v>
      </c>
      <c r="C30" s="211" t="s">
        <v>341</v>
      </c>
      <c r="D30" s="207"/>
      <c r="E30" s="213">
        <v>145800</v>
      </c>
      <c r="F30" s="204"/>
      <c r="G30" s="205"/>
    </row>
    <row r="31" spans="1:7" ht="22.5" thickBot="1">
      <c r="A31" s="221" t="s">
        <v>347</v>
      </c>
      <c r="B31" s="222"/>
      <c r="C31" s="222"/>
      <c r="D31" s="223"/>
      <c r="E31" s="214">
        <f>SUM(E29:E30)</f>
        <v>404920</v>
      </c>
      <c r="F31" s="206"/>
      <c r="G31" s="207"/>
    </row>
    <row r="32" spans="1:7" ht="22.5" thickTop="1">
      <c r="A32" s="228"/>
      <c r="B32" s="228"/>
      <c r="C32" s="228"/>
      <c r="D32" s="228"/>
      <c r="E32" s="229"/>
      <c r="F32" s="230"/>
      <c r="G32" s="230"/>
    </row>
    <row r="33" spans="1:4">
      <c r="A33" s="193" t="s">
        <v>349</v>
      </c>
    </row>
    <row r="34" spans="1:4">
      <c r="C34" s="193" t="s">
        <v>328</v>
      </c>
      <c r="D34" s="191">
        <v>13000</v>
      </c>
    </row>
    <row r="35" spans="1:4">
      <c r="C35" s="193" t="s">
        <v>342</v>
      </c>
      <c r="D35" s="191">
        <v>132800</v>
      </c>
    </row>
    <row r="36" spans="1:4" ht="22.5" thickBot="1">
      <c r="D36" s="192">
        <f>SUM(D34:D35)</f>
        <v>145800</v>
      </c>
    </row>
    <row r="37" spans="1:4" ht="22.5" thickTop="1"/>
  </sheetData>
  <mergeCells count="6">
    <mergeCell ref="A1:G1"/>
    <mergeCell ref="A2:G2"/>
    <mergeCell ref="B6:D6"/>
    <mergeCell ref="F6:G6"/>
    <mergeCell ref="A29:D29"/>
    <mergeCell ref="A31:D31"/>
  </mergeCells>
  <pageMargins left="1.299212598425197" right="0.31496062992125984" top="0.9448818897637796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N32"/>
  <sheetViews>
    <sheetView topLeftCell="A16" workbookViewId="0">
      <selection activeCell="B29" sqref="B29"/>
    </sheetView>
  </sheetViews>
  <sheetFormatPr defaultRowHeight="21.75"/>
  <cols>
    <col min="1" max="1" width="3.28515625" customWidth="1"/>
    <col min="2" max="2" width="47.28515625" customWidth="1"/>
    <col min="3" max="3" width="16.42578125" customWidth="1"/>
    <col min="4" max="4" width="16.28515625" customWidth="1"/>
  </cols>
  <sheetData>
    <row r="1" spans="1:14">
      <c r="A1" s="184" t="s">
        <v>35</v>
      </c>
      <c r="B1" s="184"/>
      <c r="C1" s="184"/>
      <c r="D1" s="184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>
      <c r="A2" s="184" t="s">
        <v>363</v>
      </c>
      <c r="B2" s="184"/>
      <c r="C2" s="184"/>
      <c r="D2" s="184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9.75" customHeight="1"/>
    <row r="4" spans="1:14">
      <c r="A4" s="193" t="s">
        <v>365</v>
      </c>
    </row>
    <row r="5" spans="1:14" ht="6" customHeight="1">
      <c r="A5" s="193"/>
    </row>
    <row r="6" spans="1:14">
      <c r="A6" s="226" t="s">
        <v>86</v>
      </c>
      <c r="B6" s="226" t="s">
        <v>88</v>
      </c>
      <c r="C6" s="226" t="s">
        <v>73</v>
      </c>
      <c r="D6" s="226" t="s">
        <v>58</v>
      </c>
    </row>
    <row r="7" spans="1:14">
      <c r="A7" s="236"/>
      <c r="B7" s="237" t="s">
        <v>240</v>
      </c>
      <c r="C7" s="236"/>
      <c r="D7" s="236"/>
    </row>
    <row r="8" spans="1:14">
      <c r="A8" s="197">
        <v>1</v>
      </c>
      <c r="B8" s="200" t="s">
        <v>355</v>
      </c>
      <c r="C8" s="199">
        <v>574000</v>
      </c>
      <c r="D8" s="198"/>
    </row>
    <row r="9" spans="1:14">
      <c r="A9" s="197">
        <v>2</v>
      </c>
      <c r="B9" s="200" t="s">
        <v>356</v>
      </c>
      <c r="C9" s="199">
        <v>450000</v>
      </c>
      <c r="D9" s="198"/>
    </row>
    <row r="10" spans="1:14">
      <c r="A10" s="197"/>
      <c r="B10" s="200" t="s">
        <v>357</v>
      </c>
      <c r="C10" s="199"/>
      <c r="D10" s="198"/>
    </row>
    <row r="11" spans="1:14">
      <c r="A11" s="197">
        <v>3</v>
      </c>
      <c r="B11" s="200" t="s">
        <v>358</v>
      </c>
      <c r="C11" s="199">
        <v>427000</v>
      </c>
      <c r="D11" s="198"/>
    </row>
    <row r="12" spans="1:14">
      <c r="A12" s="197">
        <v>4</v>
      </c>
      <c r="B12" s="200" t="s">
        <v>359</v>
      </c>
      <c r="C12" s="199">
        <v>166000</v>
      </c>
      <c r="D12" s="198"/>
    </row>
    <row r="13" spans="1:14">
      <c r="A13" s="198"/>
      <c r="B13" s="198"/>
      <c r="C13" s="199"/>
      <c r="D13" s="198"/>
    </row>
    <row r="14" spans="1:14">
      <c r="A14" s="198"/>
      <c r="B14" s="198"/>
      <c r="C14" s="198"/>
      <c r="D14" s="198"/>
    </row>
    <row r="15" spans="1:14">
      <c r="A15" s="198"/>
      <c r="B15" s="198"/>
      <c r="C15" s="198"/>
      <c r="D15" s="198"/>
    </row>
    <row r="16" spans="1:14">
      <c r="A16" s="198"/>
      <c r="B16" s="198"/>
      <c r="C16" s="198"/>
      <c r="D16" s="198"/>
    </row>
    <row r="17" spans="1:4">
      <c r="A17" s="231"/>
      <c r="B17" s="231"/>
      <c r="C17" s="231"/>
      <c r="D17" s="231"/>
    </row>
    <row r="18" spans="1:4">
      <c r="A18" s="232" t="s">
        <v>20</v>
      </c>
      <c r="B18" s="233"/>
      <c r="C18" s="235">
        <f>SUM(C8:C17)</f>
        <v>1617000</v>
      </c>
      <c r="D18" s="234"/>
    </row>
    <row r="22" spans="1:4">
      <c r="A22" s="193" t="s">
        <v>366</v>
      </c>
    </row>
    <row r="23" spans="1:4">
      <c r="A23" s="193"/>
    </row>
    <row r="24" spans="1:4">
      <c r="A24" s="226" t="s">
        <v>86</v>
      </c>
      <c r="B24" s="226" t="s">
        <v>88</v>
      </c>
      <c r="C24" s="226" t="s">
        <v>73</v>
      </c>
      <c r="D24" s="226" t="s">
        <v>58</v>
      </c>
    </row>
    <row r="25" spans="1:4">
      <c r="A25" s="236"/>
      <c r="B25" s="237" t="s">
        <v>240</v>
      </c>
      <c r="C25" s="236"/>
      <c r="D25" s="236"/>
    </row>
    <row r="26" spans="1:4">
      <c r="A26" s="197">
        <v>1</v>
      </c>
      <c r="B26" s="200" t="s">
        <v>367</v>
      </c>
      <c r="C26" s="199">
        <v>804000</v>
      </c>
      <c r="D26" s="198"/>
    </row>
    <row r="27" spans="1:4">
      <c r="A27" s="197"/>
      <c r="B27" s="200" t="s">
        <v>368</v>
      </c>
      <c r="C27" s="199"/>
      <c r="D27" s="198"/>
    </row>
    <row r="28" spans="1:4">
      <c r="A28" s="197">
        <v>2</v>
      </c>
      <c r="B28" s="200" t="s">
        <v>369</v>
      </c>
      <c r="C28" s="199">
        <v>498000</v>
      </c>
      <c r="D28" s="198"/>
    </row>
    <row r="29" spans="1:4">
      <c r="A29" s="197">
        <v>3</v>
      </c>
      <c r="B29" s="200" t="s">
        <v>370</v>
      </c>
      <c r="C29" s="199">
        <v>155000</v>
      </c>
      <c r="D29" s="198"/>
    </row>
    <row r="30" spans="1:4">
      <c r="A30" s="198"/>
      <c r="B30" s="198"/>
      <c r="C30" s="198"/>
      <c r="D30" s="198"/>
    </row>
    <row r="31" spans="1:4">
      <c r="A31" s="231"/>
      <c r="B31" s="231"/>
      <c r="C31" s="231"/>
      <c r="D31" s="231"/>
    </row>
    <row r="32" spans="1:4">
      <c r="A32" s="232" t="s">
        <v>20</v>
      </c>
      <c r="B32" s="233"/>
      <c r="C32" s="235">
        <f>SUM(C26:C31)</f>
        <v>1457000</v>
      </c>
      <c r="D32" s="234"/>
    </row>
  </sheetData>
  <mergeCells count="4">
    <mergeCell ref="A1:D1"/>
    <mergeCell ref="A2:D2"/>
    <mergeCell ref="A18:B18"/>
    <mergeCell ref="A32:B32"/>
  </mergeCells>
  <pageMargins left="1.299212598425197" right="0.70866141732283472" top="0.9448818897637796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O51"/>
  <sheetViews>
    <sheetView topLeftCell="A18" zoomScale="150" zoomScaleNormal="150" workbookViewId="0">
      <selection activeCell="A17" sqref="A17"/>
    </sheetView>
  </sheetViews>
  <sheetFormatPr defaultRowHeight="15.75"/>
  <cols>
    <col min="1" max="1" width="24.140625" style="87" customWidth="1"/>
    <col min="2" max="2" width="11.42578125" style="87" customWidth="1"/>
    <col min="3" max="3" width="11.28515625" style="87" customWidth="1"/>
    <col min="4" max="4" width="10.85546875" style="87" customWidth="1"/>
    <col min="5" max="5" width="9.5703125" style="87" customWidth="1"/>
    <col min="6" max="6" width="8.5703125" style="87" customWidth="1"/>
    <col min="7" max="7" width="9.42578125" style="87" customWidth="1"/>
    <col min="8" max="8" width="8.85546875" style="87" customWidth="1"/>
    <col min="9" max="9" width="10.5703125" style="87" customWidth="1"/>
    <col min="10" max="10" width="8.42578125" style="87" customWidth="1"/>
    <col min="11" max="11" width="9.28515625" style="87" customWidth="1"/>
    <col min="12" max="12" width="10.7109375" style="87" customWidth="1"/>
    <col min="13" max="13" width="7.85546875" style="87" customWidth="1"/>
    <col min="14" max="14" width="10.42578125" style="87" customWidth="1"/>
    <col min="15" max="16384" width="9.140625" style="87"/>
  </cols>
  <sheetData>
    <row r="1" spans="1:15">
      <c r="A1" s="182" t="s">
        <v>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>
      <c r="A2" s="182" t="s">
        <v>301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>
      <c r="A3" s="182" t="s">
        <v>234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9.75" customHeight="1"/>
    <row r="5" spans="1:15">
      <c r="A5" s="178" t="s">
        <v>1</v>
      </c>
      <c r="B5" s="178" t="s">
        <v>0</v>
      </c>
      <c r="C5" s="178" t="s">
        <v>20</v>
      </c>
      <c r="D5" s="183" t="s">
        <v>88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5">
      <c r="A6" s="178"/>
      <c r="B6" s="178"/>
      <c r="C6" s="178"/>
      <c r="D6" s="178" t="s">
        <v>95</v>
      </c>
      <c r="E6" s="178" t="s">
        <v>235</v>
      </c>
      <c r="F6" s="178" t="s">
        <v>236</v>
      </c>
      <c r="G6" s="178" t="s">
        <v>114</v>
      </c>
      <c r="H6" s="178" t="s">
        <v>237</v>
      </c>
      <c r="I6" s="178" t="s">
        <v>119</v>
      </c>
      <c r="J6" s="178" t="s">
        <v>238</v>
      </c>
      <c r="K6" s="178" t="s">
        <v>239</v>
      </c>
      <c r="L6" s="178" t="s">
        <v>240</v>
      </c>
      <c r="M6" s="178" t="s">
        <v>241</v>
      </c>
      <c r="N6" s="178" t="s">
        <v>9</v>
      </c>
    </row>
    <row r="7" spans="1:15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</row>
    <row r="8" spans="1:15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</row>
    <row r="9" spans="1:15">
      <c r="A9" s="88" t="s">
        <v>242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5">
      <c r="A10" s="90" t="s">
        <v>21</v>
      </c>
      <c r="B10" s="91">
        <v>2229000</v>
      </c>
      <c r="C10" s="91">
        <f>+D10+E10+F10+G10+H10+I10+J10+K10+L10+M10+N10</f>
        <v>2225520</v>
      </c>
      <c r="D10" s="91">
        <v>2225520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5">
      <c r="A11" s="90" t="s">
        <v>22</v>
      </c>
      <c r="B11" s="91">
        <v>5123000</v>
      </c>
      <c r="C11" s="91">
        <f t="shared" ref="C11:C29" si="0">+D11+E11+F11+G11+H11+I11+J11+K11+L11+M11+N11</f>
        <v>5112375.7699999996</v>
      </c>
      <c r="D11" s="91">
        <v>4340575.7699999996</v>
      </c>
      <c r="E11" s="91"/>
      <c r="F11" s="91"/>
      <c r="G11" s="91"/>
      <c r="H11" s="91"/>
      <c r="I11" s="91">
        <v>771800</v>
      </c>
      <c r="J11" s="91"/>
      <c r="K11" s="91"/>
      <c r="L11" s="91"/>
      <c r="M11" s="91"/>
      <c r="N11" s="91"/>
    </row>
    <row r="12" spans="1:15">
      <c r="A12" s="90" t="s">
        <v>294</v>
      </c>
      <c r="B12" s="91">
        <v>129000</v>
      </c>
      <c r="C12" s="91">
        <f t="shared" si="0"/>
        <v>129000</v>
      </c>
      <c r="D12" s="91">
        <v>129000</v>
      </c>
      <c r="E12" s="91"/>
      <c r="F12" s="91"/>
      <c r="G12" s="91"/>
      <c r="H12" s="91"/>
      <c r="I12" s="91"/>
      <c r="J12" s="91"/>
      <c r="K12" s="91"/>
      <c r="L12" s="91"/>
      <c r="M12" s="91"/>
      <c r="N12" s="91"/>
    </row>
    <row r="13" spans="1:15">
      <c r="A13" s="90" t="s">
        <v>10</v>
      </c>
      <c r="B13" s="91">
        <v>856000</v>
      </c>
      <c r="C13" s="91">
        <f t="shared" si="0"/>
        <v>662180</v>
      </c>
      <c r="D13" s="91">
        <v>585730</v>
      </c>
      <c r="E13" s="91"/>
      <c r="F13" s="91"/>
      <c r="G13" s="91"/>
      <c r="H13" s="91"/>
      <c r="I13" s="91">
        <v>76450</v>
      </c>
      <c r="J13" s="91"/>
      <c r="K13" s="91"/>
      <c r="L13" s="91"/>
      <c r="M13" s="91"/>
      <c r="N13" s="91"/>
    </row>
    <row r="14" spans="1:15">
      <c r="A14" s="90" t="s">
        <v>11</v>
      </c>
      <c r="B14" s="91">
        <v>3274100</v>
      </c>
      <c r="C14" s="91">
        <f t="shared" si="0"/>
        <v>2133652.6799999997</v>
      </c>
      <c r="D14" s="91">
        <v>1543511.68</v>
      </c>
      <c r="E14" s="91">
        <v>214789</v>
      </c>
      <c r="F14" s="91">
        <v>12910</v>
      </c>
      <c r="G14" s="91">
        <v>73012</v>
      </c>
      <c r="H14" s="91"/>
      <c r="I14" s="91">
        <v>103200</v>
      </c>
      <c r="J14" s="91">
        <v>34020</v>
      </c>
      <c r="K14" s="91">
        <v>152210</v>
      </c>
      <c r="L14" s="91"/>
      <c r="M14" s="91"/>
      <c r="N14" s="91"/>
    </row>
    <row r="15" spans="1:15">
      <c r="A15" s="90" t="s">
        <v>295</v>
      </c>
      <c r="B15" s="91">
        <v>46000</v>
      </c>
      <c r="C15" s="91">
        <f t="shared" si="0"/>
        <v>46000</v>
      </c>
      <c r="D15" s="91"/>
      <c r="E15" s="91"/>
      <c r="F15" s="91"/>
      <c r="G15" s="91"/>
      <c r="H15" s="91">
        <v>20000</v>
      </c>
      <c r="I15" s="91"/>
      <c r="J15" s="91">
        <v>26000</v>
      </c>
      <c r="K15" s="91"/>
      <c r="L15" s="91"/>
      <c r="M15" s="91"/>
      <c r="N15" s="91"/>
    </row>
    <row r="16" spans="1:15">
      <c r="A16" s="134" t="s">
        <v>383</v>
      </c>
      <c r="B16" s="135">
        <v>18000</v>
      </c>
      <c r="C16" s="135">
        <f t="shared" si="0"/>
        <v>18000</v>
      </c>
      <c r="D16" s="135">
        <v>18000</v>
      </c>
      <c r="E16" s="91"/>
      <c r="F16" s="91"/>
      <c r="G16" s="91"/>
      <c r="H16" s="91"/>
      <c r="I16" s="91"/>
      <c r="J16" s="91"/>
      <c r="K16" s="91"/>
      <c r="L16" s="91"/>
      <c r="M16" s="91"/>
      <c r="N16" s="91"/>
    </row>
    <row r="17" spans="1:14">
      <c r="A17" s="90" t="s">
        <v>12</v>
      </c>
      <c r="B17" s="91">
        <v>1727700</v>
      </c>
      <c r="C17" s="91">
        <f t="shared" si="0"/>
        <v>1558944.01</v>
      </c>
      <c r="D17" s="91">
        <v>338497.85</v>
      </c>
      <c r="E17" s="91">
        <v>4400</v>
      </c>
      <c r="F17" s="91"/>
      <c r="G17" s="91">
        <v>210742.16</v>
      </c>
      <c r="H17" s="91"/>
      <c r="I17" s="91">
        <v>1005304</v>
      </c>
      <c r="J17" s="91"/>
      <c r="K17" s="91"/>
      <c r="L17" s="91"/>
      <c r="M17" s="91"/>
      <c r="N17" s="91"/>
    </row>
    <row r="18" spans="1:14">
      <c r="A18" s="90" t="s">
        <v>296</v>
      </c>
      <c r="B18" s="91">
        <v>25500</v>
      </c>
      <c r="C18" s="91">
        <f t="shared" si="0"/>
        <v>25500</v>
      </c>
      <c r="D18" s="91"/>
      <c r="E18" s="91"/>
      <c r="F18" s="91">
        <v>25500</v>
      </c>
      <c r="G18" s="91"/>
      <c r="H18" s="91"/>
      <c r="I18" s="91"/>
      <c r="J18" s="91"/>
      <c r="K18" s="91"/>
      <c r="L18" s="91"/>
      <c r="M18" s="91"/>
      <c r="N18" s="91"/>
    </row>
    <row r="19" spans="1:14">
      <c r="A19" s="90" t="s">
        <v>13</v>
      </c>
      <c r="B19" s="91">
        <v>307200</v>
      </c>
      <c r="C19" s="91">
        <f t="shared" si="0"/>
        <v>262698.32</v>
      </c>
      <c r="D19" s="91">
        <v>224803.19</v>
      </c>
      <c r="E19" s="91"/>
      <c r="F19" s="91"/>
      <c r="G19" s="91"/>
      <c r="H19" s="91"/>
      <c r="I19" s="91">
        <v>37895.129999999997</v>
      </c>
      <c r="J19" s="91"/>
      <c r="K19" s="91"/>
      <c r="L19" s="91"/>
      <c r="M19" s="91"/>
      <c r="N19" s="91"/>
    </row>
    <row r="20" spans="1:14">
      <c r="A20" s="90" t="s">
        <v>333</v>
      </c>
      <c r="B20" s="91">
        <v>627000</v>
      </c>
      <c r="C20" s="91">
        <f t="shared" si="0"/>
        <v>404920</v>
      </c>
      <c r="D20" s="91">
        <v>180300</v>
      </c>
      <c r="E20" s="91"/>
      <c r="F20" s="91"/>
      <c r="G20" s="91"/>
      <c r="H20" s="91"/>
      <c r="I20" s="91">
        <v>218500</v>
      </c>
      <c r="J20" s="91"/>
      <c r="K20" s="91"/>
      <c r="L20" s="91"/>
      <c r="M20" s="91">
        <v>6120</v>
      </c>
      <c r="N20" s="91"/>
    </row>
    <row r="21" spans="1:14">
      <c r="A21" s="90" t="s">
        <v>174</v>
      </c>
      <c r="B21" s="91">
        <v>2200000</v>
      </c>
      <c r="C21" s="91">
        <f t="shared" si="0"/>
        <v>1617000</v>
      </c>
      <c r="D21" s="91"/>
      <c r="E21" s="91"/>
      <c r="F21" s="91"/>
      <c r="G21" s="91"/>
      <c r="H21" s="91"/>
      <c r="I21" s="91"/>
      <c r="J21" s="91"/>
      <c r="K21" s="91"/>
      <c r="L21" s="91">
        <v>1617000</v>
      </c>
      <c r="M21" s="91"/>
      <c r="N21" s="91"/>
    </row>
    <row r="22" spans="1:14">
      <c r="A22" s="143" t="s">
        <v>325</v>
      </c>
      <c r="B22" s="135">
        <v>1457000</v>
      </c>
      <c r="C22" s="135">
        <f t="shared" si="0"/>
        <v>1457000</v>
      </c>
      <c r="D22" s="91"/>
      <c r="E22" s="91"/>
      <c r="F22" s="91"/>
      <c r="G22" s="91"/>
      <c r="H22" s="91"/>
      <c r="I22" s="91"/>
      <c r="J22" s="91"/>
      <c r="K22" s="91"/>
      <c r="L22" s="135">
        <v>1457000</v>
      </c>
      <c r="M22" s="91"/>
      <c r="N22" s="91"/>
    </row>
    <row r="23" spans="1:14">
      <c r="A23" s="143" t="s">
        <v>382</v>
      </c>
      <c r="B23" s="135">
        <v>4559000</v>
      </c>
      <c r="C23" s="135">
        <f t="shared" si="0"/>
        <v>4559000</v>
      </c>
      <c r="D23" s="91"/>
      <c r="E23" s="91"/>
      <c r="F23" s="91"/>
      <c r="G23" s="91"/>
      <c r="H23" s="91"/>
      <c r="I23" s="91"/>
      <c r="J23" s="91"/>
      <c r="K23" s="91"/>
      <c r="L23" s="135">
        <v>4559000</v>
      </c>
      <c r="M23" s="91"/>
      <c r="N23" s="91"/>
    </row>
    <row r="24" spans="1:14">
      <c r="A24" s="90" t="s">
        <v>106</v>
      </c>
      <c r="B24" s="91">
        <v>55000</v>
      </c>
      <c r="C24" s="91">
        <f t="shared" si="0"/>
        <v>25000</v>
      </c>
      <c r="D24" s="91">
        <v>25000</v>
      </c>
      <c r="E24" s="91"/>
      <c r="F24" s="91"/>
      <c r="G24" s="91"/>
      <c r="H24" s="91"/>
      <c r="I24" s="91"/>
      <c r="J24" s="91"/>
      <c r="K24" s="91"/>
      <c r="L24" s="91"/>
      <c r="M24" s="91"/>
      <c r="N24" s="91"/>
    </row>
    <row r="25" spans="1:14">
      <c r="A25" s="90" t="s">
        <v>15</v>
      </c>
      <c r="B25" s="91">
        <v>522000</v>
      </c>
      <c r="C25" s="91">
        <f t="shared" si="0"/>
        <v>490000</v>
      </c>
      <c r="D25" s="91">
        <v>28000</v>
      </c>
      <c r="E25" s="91"/>
      <c r="F25" s="91"/>
      <c r="G25" s="91">
        <v>442000</v>
      </c>
      <c r="H25" s="91"/>
      <c r="I25" s="91"/>
      <c r="J25" s="91"/>
      <c r="K25" s="91">
        <v>20000</v>
      </c>
      <c r="L25" s="91"/>
      <c r="M25" s="91"/>
      <c r="N25" s="91"/>
    </row>
    <row r="26" spans="1:14">
      <c r="A26" s="90" t="s">
        <v>9</v>
      </c>
      <c r="B26" s="91">
        <v>1279000</v>
      </c>
      <c r="C26" s="91">
        <f t="shared" si="0"/>
        <v>261512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>
        <v>261512</v>
      </c>
    </row>
    <row r="27" spans="1:14">
      <c r="A27" s="90" t="s">
        <v>297</v>
      </c>
      <c r="B27" s="91">
        <v>7861050</v>
      </c>
      <c r="C27" s="91">
        <f t="shared" si="0"/>
        <v>7861050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>
        <v>7861050</v>
      </c>
    </row>
    <row r="28" spans="1:14">
      <c r="A28" s="132"/>
      <c r="B28" s="133"/>
      <c r="C28" s="93">
        <f t="shared" si="0"/>
        <v>0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</row>
    <row r="29" spans="1:14" ht="16.5" thickBot="1">
      <c r="A29" s="124" t="s">
        <v>246</v>
      </c>
      <c r="B29" s="190">
        <f>SUM(B10:B27)</f>
        <v>32295550</v>
      </c>
      <c r="C29" s="190">
        <f t="shared" si="0"/>
        <v>28849352.779999997</v>
      </c>
      <c r="D29" s="125">
        <f>SUM(D10:D27)</f>
        <v>9638938.4899999984</v>
      </c>
      <c r="E29" s="125">
        <f t="shared" ref="E29:N29" si="1">SUM(E10:E27)</f>
        <v>219189</v>
      </c>
      <c r="F29" s="125">
        <f t="shared" si="1"/>
        <v>38410</v>
      </c>
      <c r="G29" s="125">
        <f t="shared" si="1"/>
        <v>725754.16</v>
      </c>
      <c r="H29" s="125">
        <f t="shared" si="1"/>
        <v>20000</v>
      </c>
      <c r="I29" s="125">
        <f t="shared" si="1"/>
        <v>2213149.13</v>
      </c>
      <c r="J29" s="125">
        <f t="shared" si="1"/>
        <v>60020</v>
      </c>
      <c r="K29" s="125">
        <f t="shared" si="1"/>
        <v>172210</v>
      </c>
      <c r="L29" s="125">
        <f t="shared" si="1"/>
        <v>7633000</v>
      </c>
      <c r="M29" s="125">
        <f t="shared" si="1"/>
        <v>6120</v>
      </c>
      <c r="N29" s="125">
        <f t="shared" si="1"/>
        <v>8122562</v>
      </c>
    </row>
    <row r="30" spans="1:14" ht="16.5" thickTop="1">
      <c r="A30" s="130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</row>
    <row r="31" spans="1:14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</row>
    <row r="32" spans="1:14">
      <c r="A32" s="178" t="s">
        <v>1</v>
      </c>
      <c r="B32" s="178" t="s">
        <v>0</v>
      </c>
      <c r="C32" s="178" t="s">
        <v>20</v>
      </c>
      <c r="D32" s="183" t="s">
        <v>88</v>
      </c>
      <c r="E32" s="183"/>
      <c r="F32" s="183"/>
      <c r="G32" s="183"/>
      <c r="H32" s="183"/>
      <c r="I32" s="183"/>
      <c r="J32" s="183"/>
      <c r="K32" s="183"/>
      <c r="L32" s="183"/>
      <c r="M32" s="183"/>
      <c r="N32" s="183"/>
    </row>
    <row r="33" spans="1:14">
      <c r="A33" s="178"/>
      <c r="B33" s="178"/>
      <c r="C33" s="178"/>
      <c r="D33" s="178" t="s">
        <v>95</v>
      </c>
      <c r="E33" s="178" t="s">
        <v>235</v>
      </c>
      <c r="F33" s="178" t="s">
        <v>236</v>
      </c>
      <c r="G33" s="178" t="s">
        <v>114</v>
      </c>
      <c r="H33" s="178" t="s">
        <v>237</v>
      </c>
      <c r="I33" s="178" t="s">
        <v>119</v>
      </c>
      <c r="J33" s="178" t="s">
        <v>238</v>
      </c>
      <c r="K33" s="178" t="s">
        <v>239</v>
      </c>
      <c r="L33" s="178" t="s">
        <v>240</v>
      </c>
      <c r="M33" s="178" t="s">
        <v>241</v>
      </c>
      <c r="N33" s="178" t="s">
        <v>9</v>
      </c>
    </row>
    <row r="34" spans="1:14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</row>
    <row r="35" spans="1:14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</row>
    <row r="36" spans="1:14">
      <c r="A36" s="88" t="s">
        <v>28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1:14">
      <c r="A37" s="90" t="s">
        <v>247</v>
      </c>
      <c r="B37" s="91">
        <v>51000</v>
      </c>
      <c r="C37" s="136">
        <v>66662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</row>
    <row r="38" spans="1:14">
      <c r="A38" s="90" t="s">
        <v>248</v>
      </c>
      <c r="B38" s="91">
        <v>16000</v>
      </c>
      <c r="C38" s="136">
        <v>3560</v>
      </c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</row>
    <row r="39" spans="1:14">
      <c r="A39" s="90" t="s">
        <v>298</v>
      </c>
      <c r="B39" s="91">
        <v>160000</v>
      </c>
      <c r="C39" s="136">
        <v>95410.28</v>
      </c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</row>
    <row r="40" spans="1:14">
      <c r="A40" s="90" t="s">
        <v>249</v>
      </c>
      <c r="B40" s="91">
        <v>200000</v>
      </c>
      <c r="C40" s="136">
        <v>134376</v>
      </c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</row>
    <row r="41" spans="1:14">
      <c r="A41" s="90" t="s">
        <v>250</v>
      </c>
      <c r="B41" s="91">
        <v>163000</v>
      </c>
      <c r="C41" s="136">
        <v>507249.49</v>
      </c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</row>
    <row r="42" spans="1:14">
      <c r="A42" s="90" t="s">
        <v>251</v>
      </c>
      <c r="B42" s="91">
        <v>0</v>
      </c>
      <c r="C42" s="136">
        <f t="shared" ref="C42:C45" si="2">+D42+E42+F42+G42+H42+I42+J42+K42+L42+M42+N42</f>
        <v>0</v>
      </c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  <row r="43" spans="1:14">
      <c r="A43" s="90" t="s">
        <v>252</v>
      </c>
      <c r="B43" s="91">
        <v>13310000</v>
      </c>
      <c r="C43" s="136">
        <v>13256660.01</v>
      </c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</row>
    <row r="44" spans="1:14">
      <c r="A44" s="90" t="s">
        <v>14</v>
      </c>
      <c r="B44" s="91">
        <v>4300000</v>
      </c>
      <c r="C44" s="136">
        <v>3434641</v>
      </c>
      <c r="D44" s="135"/>
      <c r="E44" s="91"/>
      <c r="F44" s="91"/>
      <c r="G44" s="91"/>
      <c r="H44" s="91"/>
      <c r="I44" s="91"/>
      <c r="J44" s="91"/>
      <c r="K44" s="91"/>
      <c r="L44" s="91"/>
      <c r="M44" s="91"/>
      <c r="N44" s="91"/>
    </row>
    <row r="45" spans="1:14">
      <c r="A45" s="92" t="s">
        <v>254</v>
      </c>
      <c r="B45" s="93">
        <v>8061550</v>
      </c>
      <c r="C45" s="137">
        <v>8061550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4">
      <c r="A46" s="134" t="s">
        <v>17</v>
      </c>
      <c r="B46" s="135">
        <v>1475000</v>
      </c>
      <c r="C46" s="144">
        <v>1475000</v>
      </c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</row>
    <row r="47" spans="1:14">
      <c r="A47" s="134" t="s">
        <v>25</v>
      </c>
      <c r="B47" s="135">
        <v>4559000</v>
      </c>
      <c r="C47" s="144">
        <v>4559000</v>
      </c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>
      <c r="A48" s="132"/>
      <c r="B48" s="133"/>
      <c r="C48" s="141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</row>
    <row r="49" spans="1:14" ht="16.5" thickBot="1">
      <c r="A49" s="126" t="s">
        <v>255</v>
      </c>
      <c r="B49" s="139">
        <f>SUM(B37:B47)</f>
        <v>32295550</v>
      </c>
      <c r="C49" s="139">
        <f>SUM(C37:C48)</f>
        <v>31594108.780000001</v>
      </c>
      <c r="D49" s="138">
        <f>SUM(D37:D45)</f>
        <v>0</v>
      </c>
      <c r="E49" s="138">
        <f t="shared" ref="E49:N49" si="3">SUM(E37:E45)</f>
        <v>0</v>
      </c>
      <c r="F49" s="138">
        <f t="shared" si="3"/>
        <v>0</v>
      </c>
      <c r="G49" s="138">
        <f t="shared" si="3"/>
        <v>0</v>
      </c>
      <c r="H49" s="138">
        <f t="shared" si="3"/>
        <v>0</v>
      </c>
      <c r="I49" s="138">
        <f t="shared" si="3"/>
        <v>0</v>
      </c>
      <c r="J49" s="138">
        <f t="shared" si="3"/>
        <v>0</v>
      </c>
      <c r="K49" s="138">
        <f t="shared" si="3"/>
        <v>0</v>
      </c>
      <c r="L49" s="138">
        <f t="shared" si="3"/>
        <v>0</v>
      </c>
      <c r="M49" s="138">
        <f t="shared" si="3"/>
        <v>0</v>
      </c>
      <c r="N49" s="138">
        <f t="shared" si="3"/>
        <v>0</v>
      </c>
    </row>
    <row r="50" spans="1:14" ht="17.25" thickTop="1" thickBot="1">
      <c r="A50" s="127" t="s">
        <v>256</v>
      </c>
      <c r="B50" s="128"/>
      <c r="C50" s="140">
        <f>+C49-C29</f>
        <v>2744756.0000000037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1:14" ht="16.5" thickTop="1"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</sheetData>
  <mergeCells count="33">
    <mergeCell ref="K6:K8"/>
    <mergeCell ref="L6:L8"/>
    <mergeCell ref="N33:N35"/>
    <mergeCell ref="H33:H35"/>
    <mergeCell ref="I33:I35"/>
    <mergeCell ref="J33:J35"/>
    <mergeCell ref="K33:K35"/>
    <mergeCell ref="L33:L35"/>
    <mergeCell ref="M33:M35"/>
    <mergeCell ref="A32:A35"/>
    <mergeCell ref="B32:B35"/>
    <mergeCell ref="C32:C35"/>
    <mergeCell ref="D32:N32"/>
    <mergeCell ref="D33:D35"/>
    <mergeCell ref="E33:E35"/>
    <mergeCell ref="F33:F35"/>
    <mergeCell ref="G33:G35"/>
    <mergeCell ref="A1:O1"/>
    <mergeCell ref="A2:O2"/>
    <mergeCell ref="A3:O3"/>
    <mergeCell ref="A5:A8"/>
    <mergeCell ref="B5:B8"/>
    <mergeCell ref="C5:C8"/>
    <mergeCell ref="D5:N5"/>
    <mergeCell ref="D6:D8"/>
    <mergeCell ref="E6:E8"/>
    <mergeCell ref="F6:F8"/>
    <mergeCell ref="M6:M8"/>
    <mergeCell ref="N6:N8"/>
    <mergeCell ref="G6:G8"/>
    <mergeCell ref="H6:H8"/>
    <mergeCell ref="I6:I8"/>
    <mergeCell ref="J6:J8"/>
  </mergeCells>
  <pageMargins left="0.51181102362204722" right="0.31496062992125984" top="1.1417322834645669" bottom="0.74803149606299213" header="0.31496062992125984" footer="0.31496062992125984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A3" sqref="A3"/>
    </sheetView>
  </sheetViews>
  <sheetFormatPr defaultRowHeight="21.75"/>
  <cols>
    <col min="1" max="1" width="3.28515625" customWidth="1"/>
    <col min="2" max="2" width="5" customWidth="1"/>
    <col min="3" max="3" width="26" customWidth="1"/>
    <col min="4" max="4" width="17.28515625" customWidth="1"/>
    <col min="5" max="5" width="18.28515625" customWidth="1"/>
    <col min="6" max="6" width="10.5703125" customWidth="1"/>
  </cols>
  <sheetData>
    <row r="1" spans="1:16">
      <c r="A1" s="184" t="s">
        <v>35</v>
      </c>
      <c r="B1" s="184"/>
      <c r="C1" s="184"/>
      <c r="D1" s="184"/>
      <c r="E1" s="184"/>
      <c r="F1" s="184"/>
      <c r="G1" s="184"/>
      <c r="H1" s="225"/>
      <c r="I1" s="225"/>
      <c r="J1" s="225"/>
      <c r="K1" s="225"/>
      <c r="L1" s="225"/>
      <c r="M1" s="225"/>
      <c r="N1" s="225"/>
      <c r="O1" s="225"/>
      <c r="P1" s="225"/>
    </row>
    <row r="2" spans="1:16">
      <c r="A2" s="184" t="s">
        <v>371</v>
      </c>
      <c r="B2" s="184"/>
      <c r="C2" s="184"/>
      <c r="D2" s="184"/>
      <c r="E2" s="184"/>
      <c r="F2" s="184"/>
      <c r="G2" s="184"/>
      <c r="H2" s="225"/>
      <c r="I2" s="225"/>
      <c r="J2" s="225"/>
      <c r="K2" s="225"/>
      <c r="L2" s="225"/>
      <c r="M2" s="225"/>
      <c r="N2" s="225"/>
      <c r="O2" s="225"/>
      <c r="P2" s="225"/>
    </row>
    <row r="3" spans="1:16" ht="6.75" customHeight="1"/>
    <row r="4" spans="1:16">
      <c r="A4" s="193" t="s">
        <v>364</v>
      </c>
    </row>
    <row r="5" spans="1:16" ht="10.5" customHeight="1"/>
    <row r="6" spans="1:16">
      <c r="A6" s="226" t="s">
        <v>86</v>
      </c>
      <c r="B6" s="227" t="s">
        <v>88</v>
      </c>
      <c r="C6" s="227"/>
      <c r="D6" s="227"/>
      <c r="E6" s="226" t="s">
        <v>73</v>
      </c>
      <c r="F6" s="227" t="s">
        <v>58</v>
      </c>
      <c r="G6" s="227"/>
    </row>
    <row r="7" spans="1:16">
      <c r="A7" s="194"/>
      <c r="B7" s="195" t="s">
        <v>95</v>
      </c>
      <c r="C7" s="202"/>
      <c r="D7" s="203"/>
      <c r="E7" s="196"/>
      <c r="F7" s="208"/>
      <c r="G7" s="209"/>
    </row>
    <row r="8" spans="1:16">
      <c r="A8" s="197">
        <v>1</v>
      </c>
      <c r="B8" s="198" t="s">
        <v>334</v>
      </c>
      <c r="C8" s="204"/>
      <c r="D8" s="205"/>
      <c r="E8" s="199">
        <v>32500</v>
      </c>
      <c r="F8" s="210" t="s">
        <v>352</v>
      </c>
      <c r="G8" s="205"/>
    </row>
    <row r="9" spans="1:16">
      <c r="A9" s="197">
        <v>2</v>
      </c>
      <c r="B9" s="198" t="s">
        <v>336</v>
      </c>
      <c r="C9" s="204"/>
      <c r="D9" s="205"/>
      <c r="E9" s="199">
        <v>21000</v>
      </c>
      <c r="F9" s="210" t="s">
        <v>352</v>
      </c>
      <c r="G9" s="205"/>
    </row>
    <row r="10" spans="1:16">
      <c r="A10" s="197">
        <v>3</v>
      </c>
      <c r="B10" s="198" t="s">
        <v>337</v>
      </c>
      <c r="C10" s="204"/>
      <c r="D10" s="205"/>
      <c r="E10" s="199">
        <v>3400</v>
      </c>
      <c r="F10" s="210" t="s">
        <v>352</v>
      </c>
      <c r="G10" s="205"/>
    </row>
    <row r="11" spans="1:16">
      <c r="A11" s="197">
        <v>4</v>
      </c>
      <c r="B11" s="198" t="s">
        <v>339</v>
      </c>
      <c r="C11" s="204"/>
      <c r="D11" s="205"/>
      <c r="E11" s="199">
        <v>9000</v>
      </c>
      <c r="F11" s="210" t="s">
        <v>352</v>
      </c>
      <c r="G11" s="205"/>
    </row>
    <row r="12" spans="1:16">
      <c r="A12" s="197">
        <v>5</v>
      </c>
      <c r="B12" s="198" t="s">
        <v>338</v>
      </c>
      <c r="C12" s="204"/>
      <c r="D12" s="205"/>
      <c r="E12" s="199">
        <v>1500</v>
      </c>
      <c r="F12" s="210" t="s">
        <v>352</v>
      </c>
      <c r="G12" s="205"/>
    </row>
    <row r="13" spans="1:16">
      <c r="A13" s="197">
        <v>6</v>
      </c>
      <c r="B13" s="198" t="s">
        <v>332</v>
      </c>
      <c r="C13" s="204"/>
      <c r="D13" s="205"/>
      <c r="E13" s="199">
        <v>15000</v>
      </c>
      <c r="F13" s="210" t="s">
        <v>352</v>
      </c>
      <c r="G13" s="205"/>
    </row>
    <row r="14" spans="1:16">
      <c r="A14" s="197">
        <v>7</v>
      </c>
      <c r="B14" s="198" t="s">
        <v>335</v>
      </c>
      <c r="C14" s="204"/>
      <c r="D14" s="205"/>
      <c r="E14" s="199">
        <v>2500</v>
      </c>
      <c r="F14" s="210" t="s">
        <v>352</v>
      </c>
      <c r="G14" s="205" t="s">
        <v>340</v>
      </c>
    </row>
    <row r="15" spans="1:16">
      <c r="A15" s="197">
        <v>8</v>
      </c>
      <c r="B15" s="200" t="s">
        <v>344</v>
      </c>
      <c r="C15" s="204"/>
      <c r="D15" s="205"/>
      <c r="E15" s="199">
        <v>16000</v>
      </c>
      <c r="F15" s="210" t="s">
        <v>352</v>
      </c>
      <c r="G15" s="205" t="s">
        <v>340</v>
      </c>
    </row>
    <row r="16" spans="1:16">
      <c r="A16" s="197">
        <v>9</v>
      </c>
      <c r="B16" s="200" t="s">
        <v>361</v>
      </c>
      <c r="C16" s="204"/>
      <c r="D16" s="205"/>
      <c r="E16" s="199">
        <v>7900</v>
      </c>
      <c r="F16" s="210" t="s">
        <v>352</v>
      </c>
      <c r="G16" s="205" t="s">
        <v>340</v>
      </c>
    </row>
    <row r="17" spans="1:7">
      <c r="A17" s="197">
        <v>10</v>
      </c>
      <c r="B17" s="200" t="s">
        <v>362</v>
      </c>
      <c r="C17" s="204"/>
      <c r="D17" s="205"/>
      <c r="E17" s="199">
        <v>4300</v>
      </c>
      <c r="F17" s="210" t="s">
        <v>352</v>
      </c>
      <c r="G17" s="205" t="s">
        <v>340</v>
      </c>
    </row>
    <row r="18" spans="1:7">
      <c r="A18" s="197">
        <v>11</v>
      </c>
      <c r="B18" s="200" t="s">
        <v>346</v>
      </c>
      <c r="C18" s="204"/>
      <c r="D18" s="205"/>
      <c r="E18" s="199">
        <v>3200</v>
      </c>
      <c r="F18" s="210" t="s">
        <v>352</v>
      </c>
      <c r="G18" s="205" t="s">
        <v>340</v>
      </c>
    </row>
    <row r="19" spans="1:7">
      <c r="A19" s="197">
        <v>12</v>
      </c>
      <c r="B19" s="200" t="s">
        <v>334</v>
      </c>
      <c r="C19" s="204"/>
      <c r="D19" s="205"/>
      <c r="E19" s="199">
        <v>51000</v>
      </c>
      <c r="F19" s="210" t="s">
        <v>350</v>
      </c>
      <c r="G19" s="205"/>
    </row>
    <row r="20" spans="1:7">
      <c r="A20" s="198"/>
      <c r="B20" s="201" t="s">
        <v>119</v>
      </c>
      <c r="C20" s="204"/>
      <c r="D20" s="205"/>
      <c r="E20" s="199"/>
      <c r="F20" s="204"/>
      <c r="G20" s="205"/>
    </row>
    <row r="21" spans="1:7">
      <c r="A21" s="198">
        <v>13</v>
      </c>
      <c r="B21" s="200" t="s">
        <v>335</v>
      </c>
      <c r="C21" s="204"/>
      <c r="D21" s="205"/>
      <c r="E21" s="199">
        <v>2400</v>
      </c>
      <c r="F21" s="210" t="s">
        <v>351</v>
      </c>
      <c r="G21" s="205"/>
    </row>
    <row r="22" spans="1:7">
      <c r="A22" s="197">
        <v>14</v>
      </c>
      <c r="B22" s="200" t="s">
        <v>331</v>
      </c>
      <c r="C22" s="204"/>
      <c r="D22" s="205"/>
      <c r="E22" s="199">
        <v>1700</v>
      </c>
      <c r="F22" s="210" t="s">
        <v>351</v>
      </c>
      <c r="G22" s="205"/>
    </row>
    <row r="23" spans="1:7">
      <c r="A23" s="197">
        <v>15</v>
      </c>
      <c r="B23" s="200" t="s">
        <v>343</v>
      </c>
      <c r="C23" s="204"/>
      <c r="D23" s="205"/>
      <c r="E23" s="199">
        <v>36500</v>
      </c>
      <c r="F23" s="210" t="s">
        <v>351</v>
      </c>
      <c r="G23" s="205"/>
    </row>
    <row r="24" spans="1:7">
      <c r="A24" s="197">
        <v>16</v>
      </c>
      <c r="B24" s="200" t="s">
        <v>344</v>
      </c>
      <c r="C24" s="204"/>
      <c r="D24" s="205"/>
      <c r="E24" s="199">
        <v>23000</v>
      </c>
      <c r="F24" s="210" t="s">
        <v>351</v>
      </c>
      <c r="G24" s="205"/>
    </row>
    <row r="25" spans="1:7">
      <c r="A25" s="197">
        <v>17</v>
      </c>
      <c r="B25" s="200" t="s">
        <v>345</v>
      </c>
      <c r="C25" s="204"/>
      <c r="D25" s="205"/>
      <c r="E25" s="199">
        <v>19000</v>
      </c>
      <c r="F25" s="210" t="s">
        <v>351</v>
      </c>
      <c r="G25" s="205"/>
    </row>
    <row r="26" spans="1:7">
      <c r="A26" s="197">
        <v>18</v>
      </c>
      <c r="B26" s="200" t="s">
        <v>346</v>
      </c>
      <c r="C26" s="204"/>
      <c r="D26" s="205"/>
      <c r="E26" s="199">
        <v>3100</v>
      </c>
      <c r="F26" s="210" t="s">
        <v>351</v>
      </c>
      <c r="G26" s="205"/>
    </row>
    <row r="27" spans="1:7">
      <c r="A27" s="197"/>
      <c r="B27" s="201" t="s">
        <v>241</v>
      </c>
      <c r="C27" s="204"/>
      <c r="D27" s="205"/>
      <c r="E27" s="199"/>
      <c r="F27" s="204"/>
      <c r="G27" s="205"/>
    </row>
    <row r="28" spans="1:7">
      <c r="A28" s="218">
        <v>19</v>
      </c>
      <c r="B28" s="219" t="s">
        <v>348</v>
      </c>
      <c r="C28" s="206"/>
      <c r="D28" s="207"/>
      <c r="E28" s="212">
        <v>6120</v>
      </c>
      <c r="F28" s="210" t="s">
        <v>352</v>
      </c>
      <c r="G28" s="205"/>
    </row>
    <row r="29" spans="1:7">
      <c r="A29" s="215" t="s">
        <v>20</v>
      </c>
      <c r="B29" s="216"/>
      <c r="C29" s="216"/>
      <c r="D29" s="217"/>
      <c r="E29" s="224">
        <f>SUM(E8:E28)</f>
        <v>259120</v>
      </c>
      <c r="F29" s="204"/>
      <c r="G29" s="205"/>
    </row>
    <row r="30" spans="1:7">
      <c r="A30" s="206"/>
      <c r="B30" s="220" t="s">
        <v>149</v>
      </c>
      <c r="C30" s="211" t="s">
        <v>341</v>
      </c>
      <c r="D30" s="207"/>
      <c r="E30" s="213">
        <v>145800</v>
      </c>
      <c r="F30" s="204"/>
      <c r="G30" s="205"/>
    </row>
    <row r="31" spans="1:7" ht="22.5" thickBot="1">
      <c r="A31" s="221" t="s">
        <v>347</v>
      </c>
      <c r="B31" s="222"/>
      <c r="C31" s="222"/>
      <c r="D31" s="223"/>
      <c r="E31" s="214">
        <f>SUM(E29:E30)</f>
        <v>404920</v>
      </c>
      <c r="F31" s="206"/>
      <c r="G31" s="207"/>
    </row>
    <row r="32" spans="1:7" ht="22.5" thickTop="1">
      <c r="A32" s="228"/>
      <c r="B32" s="228"/>
      <c r="C32" s="228"/>
      <c r="D32" s="228"/>
      <c r="E32" s="229"/>
      <c r="F32" s="230"/>
      <c r="G32" s="230"/>
    </row>
    <row r="33" spans="1:4">
      <c r="A33" s="193" t="s">
        <v>349</v>
      </c>
    </row>
    <row r="34" spans="1:4">
      <c r="C34" s="193" t="s">
        <v>328</v>
      </c>
      <c r="D34" s="191">
        <v>13000</v>
      </c>
    </row>
    <row r="35" spans="1:4">
      <c r="C35" s="193" t="s">
        <v>342</v>
      </c>
      <c r="D35" s="191">
        <v>132800</v>
      </c>
    </row>
    <row r="36" spans="1:4" ht="22.5" thickBot="1">
      <c r="D36" s="192">
        <f>SUM(D34:D35)</f>
        <v>145800</v>
      </c>
    </row>
    <row r="37" spans="1:4" ht="22.5" thickTop="1"/>
  </sheetData>
  <mergeCells count="6">
    <mergeCell ref="A1:G1"/>
    <mergeCell ref="A2:G2"/>
    <mergeCell ref="B6:D6"/>
    <mergeCell ref="F6:G6"/>
    <mergeCell ref="A29:D29"/>
    <mergeCell ref="A31:D31"/>
  </mergeCells>
  <pageMargins left="1.299212598425197" right="0.31496062992125984" top="0.94488188976377963" bottom="0.74803149606299213" header="0.31496062992125984" footer="0.31496062992125984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N53"/>
  <sheetViews>
    <sheetView topLeftCell="A25" workbookViewId="0">
      <selection activeCell="A38" sqref="A38:XFD38"/>
    </sheetView>
  </sheetViews>
  <sheetFormatPr defaultRowHeight="21.75"/>
  <cols>
    <col min="1" max="1" width="3.28515625" customWidth="1"/>
    <col min="2" max="2" width="47.28515625" customWidth="1"/>
    <col min="3" max="3" width="16.42578125" customWidth="1"/>
    <col min="4" max="4" width="16.28515625" customWidth="1"/>
  </cols>
  <sheetData>
    <row r="1" spans="1:14">
      <c r="A1" s="184" t="s">
        <v>35</v>
      </c>
      <c r="B1" s="184"/>
      <c r="C1" s="184"/>
      <c r="D1" s="184"/>
      <c r="E1" s="225"/>
      <c r="F1" s="225"/>
      <c r="G1" s="225"/>
      <c r="H1" s="225"/>
      <c r="I1" s="225"/>
      <c r="J1" s="225"/>
      <c r="K1" s="225"/>
      <c r="L1" s="225"/>
      <c r="M1" s="225"/>
      <c r="N1" s="225"/>
    </row>
    <row r="2" spans="1:14">
      <c r="A2" s="184" t="s">
        <v>371</v>
      </c>
      <c r="B2" s="184"/>
      <c r="C2" s="184"/>
      <c r="D2" s="184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4" ht="9.75" customHeight="1"/>
    <row r="4" spans="1:14">
      <c r="A4" s="193" t="s">
        <v>365</v>
      </c>
    </row>
    <row r="5" spans="1:14" ht="6" customHeight="1">
      <c r="A5" s="193"/>
    </row>
    <row r="6" spans="1:14">
      <c r="A6" s="226" t="s">
        <v>86</v>
      </c>
      <c r="B6" s="226" t="s">
        <v>88</v>
      </c>
      <c r="C6" s="226" t="s">
        <v>73</v>
      </c>
      <c r="D6" s="226" t="s">
        <v>58</v>
      </c>
    </row>
    <row r="7" spans="1:14">
      <c r="A7" s="236"/>
      <c r="B7" s="237" t="s">
        <v>240</v>
      </c>
      <c r="C7" s="236"/>
      <c r="D7" s="236"/>
    </row>
    <row r="8" spans="1:14">
      <c r="A8" s="197">
        <v>1</v>
      </c>
      <c r="B8" s="200" t="s">
        <v>355</v>
      </c>
      <c r="C8" s="199">
        <v>574000</v>
      </c>
      <c r="D8" s="198"/>
    </row>
    <row r="9" spans="1:14">
      <c r="A9" s="197">
        <v>2</v>
      </c>
      <c r="B9" s="200" t="s">
        <v>356</v>
      </c>
      <c r="C9" s="199">
        <v>450000</v>
      </c>
      <c r="D9" s="198"/>
    </row>
    <row r="10" spans="1:14">
      <c r="A10" s="197"/>
      <c r="B10" s="200" t="s">
        <v>357</v>
      </c>
      <c r="C10" s="199"/>
      <c r="D10" s="198"/>
    </row>
    <row r="11" spans="1:14">
      <c r="A11" s="197">
        <v>3</v>
      </c>
      <c r="B11" s="200" t="s">
        <v>358</v>
      </c>
      <c r="C11" s="199">
        <v>427000</v>
      </c>
      <c r="D11" s="198"/>
    </row>
    <row r="12" spans="1:14">
      <c r="A12" s="197">
        <v>4</v>
      </c>
      <c r="B12" s="200" t="s">
        <v>359</v>
      </c>
      <c r="C12" s="199">
        <v>166000</v>
      </c>
      <c r="D12" s="198"/>
    </row>
    <row r="13" spans="1:14">
      <c r="A13" s="231"/>
      <c r="B13" s="231"/>
      <c r="C13" s="231"/>
      <c r="D13" s="231"/>
    </row>
    <row r="14" spans="1:14">
      <c r="A14" s="232" t="s">
        <v>20</v>
      </c>
      <c r="B14" s="233"/>
      <c r="C14" s="235">
        <f>SUM(C8:C13)</f>
        <v>1617000</v>
      </c>
      <c r="D14" s="234"/>
    </row>
    <row r="17" spans="1:4">
      <c r="A17" s="193" t="s">
        <v>366</v>
      </c>
    </row>
    <row r="18" spans="1:4" ht="6.75" customHeight="1">
      <c r="A18" s="193"/>
    </row>
    <row r="19" spans="1:4">
      <c r="A19" s="226" t="s">
        <v>86</v>
      </c>
      <c r="B19" s="226" t="s">
        <v>88</v>
      </c>
      <c r="C19" s="226" t="s">
        <v>73</v>
      </c>
      <c r="D19" s="226" t="s">
        <v>58</v>
      </c>
    </row>
    <row r="20" spans="1:4">
      <c r="A20" s="236"/>
      <c r="B20" s="237" t="s">
        <v>240</v>
      </c>
      <c r="C20" s="236"/>
      <c r="D20" s="236"/>
    </row>
    <row r="21" spans="1:4">
      <c r="A21" s="197">
        <v>1</v>
      </c>
      <c r="B21" s="200" t="s">
        <v>367</v>
      </c>
      <c r="C21" s="199">
        <v>804000</v>
      </c>
      <c r="D21" s="198"/>
    </row>
    <row r="22" spans="1:4">
      <c r="A22" s="197"/>
      <c r="B22" s="200" t="s">
        <v>368</v>
      </c>
      <c r="C22" s="199"/>
      <c r="D22" s="198"/>
    </row>
    <row r="23" spans="1:4">
      <c r="A23" s="197">
        <v>2</v>
      </c>
      <c r="B23" s="200" t="s">
        <v>369</v>
      </c>
      <c r="C23" s="199">
        <v>498000</v>
      </c>
      <c r="D23" s="198"/>
    </row>
    <row r="24" spans="1:4">
      <c r="A24" s="197">
        <v>3</v>
      </c>
      <c r="B24" s="200" t="s">
        <v>370</v>
      </c>
      <c r="C24" s="199">
        <v>155000</v>
      </c>
      <c r="D24" s="198"/>
    </row>
    <row r="25" spans="1:4">
      <c r="A25" s="198"/>
      <c r="B25" s="198"/>
      <c r="C25" s="198"/>
      <c r="D25" s="198"/>
    </row>
    <row r="26" spans="1:4">
      <c r="A26" s="231"/>
      <c r="B26" s="231"/>
      <c r="C26" s="231"/>
      <c r="D26" s="231"/>
    </row>
    <row r="27" spans="1:4">
      <c r="A27" s="232" t="s">
        <v>20</v>
      </c>
      <c r="B27" s="233"/>
      <c r="C27" s="235">
        <f>SUM(C21:C26)</f>
        <v>1457000</v>
      </c>
      <c r="D27" s="234"/>
    </row>
    <row r="38" spans="1:4">
      <c r="A38" s="193" t="s">
        <v>372</v>
      </c>
    </row>
    <row r="39" spans="1:4" ht="8.25" customHeight="1">
      <c r="A39" s="193"/>
    </row>
    <row r="40" spans="1:4">
      <c r="A40" s="226" t="s">
        <v>86</v>
      </c>
      <c r="B40" s="226" t="s">
        <v>88</v>
      </c>
      <c r="C40" s="226" t="s">
        <v>73</v>
      </c>
      <c r="D40" s="226" t="s">
        <v>58</v>
      </c>
    </row>
    <row r="41" spans="1:4">
      <c r="A41" s="236"/>
      <c r="B41" s="237" t="s">
        <v>240</v>
      </c>
      <c r="C41" s="236"/>
      <c r="D41" s="236"/>
    </row>
    <row r="42" spans="1:4">
      <c r="A42" s="197">
        <v>1</v>
      </c>
      <c r="B42" s="200" t="s">
        <v>373</v>
      </c>
      <c r="C42" s="199">
        <v>442000</v>
      </c>
      <c r="D42" s="198"/>
    </row>
    <row r="43" spans="1:4">
      <c r="A43" s="197">
        <v>2</v>
      </c>
      <c r="B43" s="200" t="s">
        <v>374</v>
      </c>
      <c r="C43" s="199">
        <v>223000</v>
      </c>
      <c r="D43" s="198"/>
    </row>
    <row r="44" spans="1:4">
      <c r="A44" s="197">
        <v>3</v>
      </c>
      <c r="B44" s="200" t="s">
        <v>375</v>
      </c>
      <c r="C44" s="199">
        <v>494000</v>
      </c>
      <c r="D44" s="198"/>
    </row>
    <row r="45" spans="1:4">
      <c r="A45" s="197">
        <v>4</v>
      </c>
      <c r="B45" s="200" t="s">
        <v>376</v>
      </c>
      <c r="C45" s="199">
        <v>490000</v>
      </c>
      <c r="D45" s="198"/>
    </row>
    <row r="46" spans="1:4">
      <c r="A46" s="197">
        <v>5</v>
      </c>
      <c r="B46" s="200" t="s">
        <v>377</v>
      </c>
      <c r="C46" s="199">
        <v>487000</v>
      </c>
      <c r="D46" s="198"/>
    </row>
    <row r="47" spans="1:4">
      <c r="A47" s="197">
        <v>6</v>
      </c>
      <c r="B47" s="200" t="s">
        <v>378</v>
      </c>
      <c r="C47" s="199">
        <v>485000</v>
      </c>
      <c r="D47" s="198"/>
    </row>
    <row r="48" spans="1:4">
      <c r="A48" s="197">
        <v>7</v>
      </c>
      <c r="B48" s="200" t="s">
        <v>379</v>
      </c>
      <c r="C48" s="199">
        <v>485000</v>
      </c>
      <c r="D48" s="198"/>
    </row>
    <row r="49" spans="1:4">
      <c r="A49" s="197">
        <v>8</v>
      </c>
      <c r="B49" s="200" t="s">
        <v>380</v>
      </c>
      <c r="C49" s="199">
        <v>494000</v>
      </c>
      <c r="D49" s="198"/>
    </row>
    <row r="50" spans="1:4">
      <c r="A50" s="197">
        <v>9</v>
      </c>
      <c r="B50" s="200" t="s">
        <v>381</v>
      </c>
      <c r="C50" s="199">
        <v>474000</v>
      </c>
      <c r="D50" s="198"/>
    </row>
    <row r="51" spans="1:4">
      <c r="A51" s="197">
        <v>10</v>
      </c>
      <c r="B51" s="198" t="s">
        <v>355</v>
      </c>
      <c r="C51" s="198">
        <v>485000</v>
      </c>
      <c r="D51" s="198"/>
    </row>
    <row r="52" spans="1:4">
      <c r="A52" s="231"/>
      <c r="B52" s="231"/>
      <c r="C52" s="231"/>
      <c r="D52" s="231"/>
    </row>
    <row r="53" spans="1:4">
      <c r="A53" s="232" t="s">
        <v>20</v>
      </c>
      <c r="B53" s="233"/>
      <c r="C53" s="235">
        <f>SUM(C42:C52)</f>
        <v>4559000</v>
      </c>
      <c r="D53" s="234"/>
    </row>
  </sheetData>
  <mergeCells count="5">
    <mergeCell ref="A1:D1"/>
    <mergeCell ref="A2:D2"/>
    <mergeCell ref="A14:B14"/>
    <mergeCell ref="A27:B27"/>
    <mergeCell ref="A53:B53"/>
  </mergeCells>
  <pageMargins left="1.299212598425197" right="0.70866141732283472" top="0.9448818897637796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sqref="A1:XFD1048576"/>
    </sheetView>
  </sheetViews>
  <sheetFormatPr defaultRowHeight="21.75"/>
  <cols>
    <col min="1" max="1" width="4.7109375" customWidth="1"/>
  </cols>
  <sheetData>
    <row r="1" spans="1:15">
      <c r="A1" s="182" t="s">
        <v>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1:15">
      <c r="A2" s="182" t="s">
        <v>245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1:15">
      <c r="A3" s="182" t="s">
        <v>234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5" spans="1:15">
      <c r="A5" t="s">
        <v>327</v>
      </c>
    </row>
    <row r="6" spans="1:15">
      <c r="B6" t="s">
        <v>328</v>
      </c>
    </row>
    <row r="7" spans="1:15">
      <c r="A7">
        <v>1</v>
      </c>
      <c r="B7" t="s">
        <v>329</v>
      </c>
    </row>
    <row r="8" spans="1:15">
      <c r="B8" t="s">
        <v>330</v>
      </c>
    </row>
    <row r="9" spans="1:15">
      <c r="B9" t="s">
        <v>331</v>
      </c>
    </row>
    <row r="10" spans="1:15">
      <c r="B10" t="s">
        <v>332</v>
      </c>
    </row>
    <row r="11" spans="1:15">
      <c r="B11" t="s">
        <v>330</v>
      </c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37</vt:i4>
      </vt:variant>
      <vt:variant>
        <vt:lpstr>ช่วงที่มีชื่อ</vt:lpstr>
      </vt:variant>
      <vt:variant>
        <vt:i4>1</vt:i4>
      </vt:variant>
    </vt:vector>
  </HeadingPairs>
  <TitlesOfParts>
    <vt:vector size="38" baseType="lpstr">
      <vt:lpstr>รายรับ รายจ่าย</vt:lpstr>
      <vt:lpstr>งบแสดงฐานะการเงิน</vt:lpstr>
      <vt:lpstr>หมายเหตุ 1</vt:lpstr>
      <vt:lpstr>งบทรัพย์สิน</vt:lpstr>
      <vt:lpstr>เงินสดและเงินฝากธนาคาร</vt:lpstr>
      <vt:lpstr>ลูกหนี้ภาษี</vt:lpstr>
      <vt:lpstr>ลูกหนี้อื่น ศรษฐกิจชุมชน</vt:lpstr>
      <vt:lpstr>รายจ่ายค้างจ่าย</vt:lpstr>
      <vt:lpstr>เงินรับฝาก</vt:lpstr>
      <vt:lpstr>เงินสะสม</vt:lpstr>
      <vt:lpstr>รายละเอียดเงินสะสม</vt:lpstr>
      <vt:lpstr>เงินทุนสำรองเงินสะสม.</vt:lpstr>
      <vt:lpstr>รายละเอียดทุนสำรองเงินสะสม</vt:lpstr>
      <vt:lpstr>แผนงานงบกลาง</vt:lpstr>
      <vt:lpstr>แผนงานบริหารงานทั่วไป</vt:lpstr>
      <vt:lpstr>แผนงานรักษาความสงบภายใน</vt:lpstr>
      <vt:lpstr>แผนงานการศึกษา</vt:lpstr>
      <vt:lpstr>แผนงานสาธารณสุข</vt:lpstr>
      <vt:lpstr>แผนงานสังคมสงเคราะห์</vt:lpstr>
      <vt:lpstr>แผนงานเคหะและชุมชน</vt:lpstr>
      <vt:lpstr>แผนงานสร้างความเข้มแข็งฯ</vt:lpstr>
      <vt:lpstr>แผนงานการศาสนาวัฒนธรรมฯ</vt:lpstr>
      <vt:lpstr>แผนงานอุตสาหกรรมฯ</vt:lpstr>
      <vt:lpstr>แผนงานการเกษตร</vt:lpstr>
      <vt:lpstr>รายงานจ่ายเงินรายรับแผนงานรวม</vt:lpstr>
      <vt:lpstr>รายงานรายจ่ายเงินสะสม</vt:lpstr>
      <vt:lpstr>รายงานจากทุนสำรองเงินสะสม</vt:lpstr>
      <vt:lpstr>งบแสดงจ่ายจากรายรับ</vt:lpstr>
      <vt:lpstr>Sheet1</vt:lpstr>
      <vt:lpstr>Sheet2</vt:lpstr>
      <vt:lpstr>งบแสดงจ่ายจากรายรับ เงินสะสม</vt:lpstr>
      <vt:lpstr>หมายเหตุ</vt:lpstr>
      <vt:lpstr>หมายเหตุ2</vt:lpstr>
      <vt:lpstr>งบแสดงจ่ายจากรายรับเงินสะสมสำรอ</vt:lpstr>
      <vt:lpstr>หมายเหตุ (2)</vt:lpstr>
      <vt:lpstr>หมายเหตุ2 (2)</vt:lpstr>
      <vt:lpstr>Sheet5</vt:lpstr>
      <vt:lpstr>'รายรับ รายจ่าย'!Print_Area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NEXT Speed</cp:lastModifiedBy>
  <cp:lastPrinted>2016-11-02T10:28:10Z</cp:lastPrinted>
  <dcterms:created xsi:type="dcterms:W3CDTF">2003-11-15T09:12:45Z</dcterms:created>
  <dcterms:modified xsi:type="dcterms:W3CDTF">2016-11-02T10:28:26Z</dcterms:modified>
</cp:coreProperties>
</file>