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45" windowWidth="11355" windowHeight="8445"/>
  </bookViews>
  <sheets>
    <sheet name="รายรับ" sheetId="2" r:id="rId1"/>
    <sheet name="รายจ่าย" sheetId="32" r:id="rId2"/>
    <sheet name="Sheet3" sheetId="3" r:id="rId3"/>
    <sheet name="Sheet1 (3)" sheetId="5" r:id="rId4"/>
  </sheets>
  <calcPr calcId="125725"/>
</workbook>
</file>

<file path=xl/calcChain.xml><?xml version="1.0" encoding="utf-8"?>
<calcChain xmlns="http://schemas.openxmlformats.org/spreadsheetml/2006/main">
  <c r="E22" i="32"/>
  <c r="F22"/>
  <c r="D22"/>
  <c r="E16"/>
  <c r="F16"/>
  <c r="D16"/>
  <c r="G377"/>
  <c r="G376"/>
  <c r="G375"/>
  <c r="G374"/>
  <c r="G373"/>
  <c r="G372"/>
  <c r="G371"/>
  <c r="G370"/>
  <c r="G369"/>
  <c r="G368"/>
  <c r="E52"/>
  <c r="G50"/>
  <c r="I48" i="2"/>
  <c r="I53"/>
  <c r="I14"/>
  <c r="I20"/>
  <c r="I23"/>
  <c r="I26"/>
  <c r="I28"/>
  <c r="I29"/>
  <c r="I30"/>
  <c r="I11"/>
  <c r="I13"/>
  <c r="I10"/>
  <c r="G56"/>
  <c r="G52"/>
  <c r="G29"/>
  <c r="G25"/>
  <c r="G22"/>
  <c r="G19"/>
  <c r="G13"/>
  <c r="F25"/>
  <c r="E29" i="32"/>
  <c r="E61"/>
  <c r="E68"/>
  <c r="E77"/>
  <c r="E82"/>
  <c r="E90"/>
  <c r="E97"/>
  <c r="E104"/>
  <c r="E114"/>
  <c r="E121"/>
  <c r="E124"/>
  <c r="E129"/>
  <c r="E134"/>
  <c r="E140"/>
  <c r="E143"/>
  <c r="E149"/>
  <c r="E161"/>
  <c r="E167"/>
  <c r="E172"/>
  <c r="E177"/>
  <c r="E185"/>
  <c r="E192"/>
  <c r="E203"/>
  <c r="E211"/>
  <c r="E215"/>
  <c r="E224"/>
  <c r="E227"/>
  <c r="E240"/>
  <c r="E246"/>
  <c r="E251"/>
  <c r="E257"/>
  <c r="E266"/>
  <c r="E276"/>
  <c r="E279"/>
  <c r="E282"/>
  <c r="E290"/>
  <c r="E320"/>
  <c r="E365"/>
  <c r="E378" s="1"/>
  <c r="E403"/>
  <c r="E437"/>
  <c r="F437"/>
  <c r="G437" s="1"/>
  <c r="D437"/>
  <c r="G421"/>
  <c r="G420"/>
  <c r="F403"/>
  <c r="G403" s="1"/>
  <c r="D403"/>
  <c r="F365"/>
  <c r="F378" s="1"/>
  <c r="D365"/>
  <c r="D378" s="1"/>
  <c r="G364"/>
  <c r="G363"/>
  <c r="G362"/>
  <c r="G361"/>
  <c r="G360"/>
  <c r="G359"/>
  <c r="G358"/>
  <c r="G357"/>
  <c r="G356"/>
  <c r="G355"/>
  <c r="G354"/>
  <c r="G353"/>
  <c r="G352"/>
  <c r="G351"/>
  <c r="G350"/>
  <c r="F320"/>
  <c r="D320"/>
  <c r="G317"/>
  <c r="G315"/>
  <c r="G314"/>
  <c r="G313"/>
  <c r="G312"/>
  <c r="G311"/>
  <c r="F290"/>
  <c r="D290"/>
  <c r="G289"/>
  <c r="G288"/>
  <c r="G287"/>
  <c r="G286"/>
  <c r="G285"/>
  <c r="F282"/>
  <c r="D282"/>
  <c r="G281"/>
  <c r="G282" s="1"/>
  <c r="F279"/>
  <c r="D279"/>
  <c r="G278"/>
  <c r="G279" s="1"/>
  <c r="F276"/>
  <c r="D276"/>
  <c r="G275"/>
  <c r="G276" s="1"/>
  <c r="F266"/>
  <c r="D266"/>
  <c r="G265"/>
  <c r="G264"/>
  <c r="G262"/>
  <c r="G261"/>
  <c r="F257"/>
  <c r="D257"/>
  <c r="G256"/>
  <c r="G255"/>
  <c r="G254"/>
  <c r="F251"/>
  <c r="D251"/>
  <c r="G250"/>
  <c r="G251" s="1"/>
  <c r="F246"/>
  <c r="D246"/>
  <c r="G245"/>
  <c r="G246" s="1"/>
  <c r="F240"/>
  <c r="D240"/>
  <c r="G239"/>
  <c r="G238"/>
  <c r="G237"/>
  <c r="G236"/>
  <c r="F227"/>
  <c r="D227"/>
  <c r="G226"/>
  <c r="G227" s="1"/>
  <c r="F224"/>
  <c r="D224"/>
  <c r="G223"/>
  <c r="G222"/>
  <c r="G221"/>
  <c r="G220"/>
  <c r="G218"/>
  <c r="G217"/>
  <c r="F215"/>
  <c r="D215"/>
  <c r="G214"/>
  <c r="G213"/>
  <c r="F211"/>
  <c r="D211"/>
  <c r="G210"/>
  <c r="G209"/>
  <c r="G207"/>
  <c r="G206"/>
  <c r="G205"/>
  <c r="F203"/>
  <c r="D203"/>
  <c r="G202"/>
  <c r="G201"/>
  <c r="G199"/>
  <c r="G198"/>
  <c r="G197"/>
  <c r="F192"/>
  <c r="D192"/>
  <c r="G191"/>
  <c r="G190"/>
  <c r="G189"/>
  <c r="G188"/>
  <c r="G187"/>
  <c r="F185"/>
  <c r="D185"/>
  <c r="G184"/>
  <c r="G183"/>
  <c r="G182"/>
  <c r="G181"/>
  <c r="F177"/>
  <c r="D177"/>
  <c r="G176"/>
  <c r="G177" s="1"/>
  <c r="F172"/>
  <c r="D172"/>
  <c r="G171"/>
  <c r="G170"/>
  <c r="D167"/>
  <c r="F166"/>
  <c r="G166" s="1"/>
  <c r="F165"/>
  <c r="G165" s="1"/>
  <c r="F164"/>
  <c r="D161"/>
  <c r="F160"/>
  <c r="F161" s="1"/>
  <c r="G159"/>
  <c r="F149"/>
  <c r="D149"/>
  <c r="G148"/>
  <c r="G149" s="1"/>
  <c r="F143"/>
  <c r="D143"/>
  <c r="G142"/>
  <c r="D140"/>
  <c r="G139"/>
  <c r="F138"/>
  <c r="F140" s="1"/>
  <c r="G140" s="1"/>
  <c r="G137"/>
  <c r="F134"/>
  <c r="D134"/>
  <c r="G133"/>
  <c r="F129"/>
  <c r="D129"/>
  <c r="G128"/>
  <c r="G127"/>
  <c r="F124"/>
  <c r="D124"/>
  <c r="G123"/>
  <c r="G124" s="1"/>
  <c r="F121"/>
  <c r="D121"/>
  <c r="G120"/>
  <c r="G119"/>
  <c r="D114"/>
  <c r="F113"/>
  <c r="G113" s="1"/>
  <c r="G112"/>
  <c r="F114"/>
  <c r="G109"/>
  <c r="G108"/>
  <c r="G107"/>
  <c r="H104"/>
  <c r="F104"/>
  <c r="D104"/>
  <c r="G103"/>
  <c r="G102"/>
  <c r="G101"/>
  <c r="G100"/>
  <c r="G99"/>
  <c r="F97"/>
  <c r="D97"/>
  <c r="G96"/>
  <c r="G95"/>
  <c r="G94"/>
  <c r="D90"/>
  <c r="G89"/>
  <c r="F88"/>
  <c r="G88" s="1"/>
  <c r="G87"/>
  <c r="G85"/>
  <c r="D82"/>
  <c r="F81"/>
  <c r="F82" s="1"/>
  <c r="D77"/>
  <c r="G76"/>
  <c r="G75"/>
  <c r="G74"/>
  <c r="F73"/>
  <c r="F77" s="1"/>
  <c r="G72"/>
  <c r="G71"/>
  <c r="G70"/>
  <c r="F68"/>
  <c r="D68"/>
  <c r="G67"/>
  <c r="G66"/>
  <c r="G65"/>
  <c r="G64"/>
  <c r="G63"/>
  <c r="F61"/>
  <c r="D61"/>
  <c r="G60"/>
  <c r="G59"/>
  <c r="G58"/>
  <c r="G57"/>
  <c r="G56"/>
  <c r="G55"/>
  <c r="G54"/>
  <c r="D52"/>
  <c r="G51"/>
  <c r="F49"/>
  <c r="G49" s="1"/>
  <c r="F48"/>
  <c r="G48" s="1"/>
  <c r="G47"/>
  <c r="F46"/>
  <c r="G45"/>
  <c r="G43"/>
  <c r="G42"/>
  <c r="G37"/>
  <c r="G36"/>
  <c r="G35"/>
  <c r="G34"/>
  <c r="G33"/>
  <c r="G32"/>
  <c r="D29"/>
  <c r="F28"/>
  <c r="G28" s="1"/>
  <c r="G27"/>
  <c r="G26"/>
  <c r="G25"/>
  <c r="F24"/>
  <c r="G21"/>
  <c r="G20"/>
  <c r="G19"/>
  <c r="G18"/>
  <c r="G17"/>
  <c r="G15"/>
  <c r="G14"/>
  <c r="G13"/>
  <c r="G12"/>
  <c r="G11"/>
  <c r="G16" l="1"/>
  <c r="G22"/>
  <c r="F29"/>
  <c r="D293"/>
  <c r="E293"/>
  <c r="F52"/>
  <c r="G82"/>
  <c r="G61"/>
  <c r="G68"/>
  <c r="G81"/>
  <c r="G97"/>
  <c r="G143"/>
  <c r="F167"/>
  <c r="G172"/>
  <c r="G185"/>
  <c r="G203"/>
  <c r="G215"/>
  <c r="G224"/>
  <c r="G240"/>
  <c r="G266"/>
  <c r="G57" i="2"/>
  <c r="G114" i="32"/>
  <c r="G121"/>
  <c r="G134"/>
  <c r="G320"/>
  <c r="G365"/>
  <c r="G378" s="1"/>
  <c r="G90"/>
  <c r="F90"/>
  <c r="G104"/>
  <c r="G129"/>
  <c r="G192"/>
  <c r="G211"/>
  <c r="G257"/>
  <c r="G290"/>
  <c r="G24"/>
  <c r="G29" s="1"/>
  <c r="G46"/>
  <c r="G52" s="1"/>
  <c r="G73"/>
  <c r="G77" s="1"/>
  <c r="G110"/>
  <c r="G138"/>
  <c r="G160"/>
  <c r="G161" s="1"/>
  <c r="G164"/>
  <c r="G167" s="1"/>
  <c r="F19" i="2"/>
  <c r="F22"/>
  <c r="F13"/>
  <c r="F32"/>
  <c r="F29"/>
  <c r="F56"/>
  <c r="F8" i="5"/>
  <c r="F9"/>
  <c r="F10"/>
  <c r="F11"/>
  <c r="F12"/>
  <c r="F13"/>
  <c r="C14"/>
  <c r="E14"/>
  <c r="F14"/>
  <c r="F16"/>
  <c r="F17"/>
  <c r="F18"/>
  <c r="F19"/>
  <c r="F20"/>
  <c r="F21"/>
  <c r="C22"/>
  <c r="E22"/>
  <c r="F22"/>
  <c r="F24"/>
  <c r="F25"/>
  <c r="F26"/>
  <c r="F27"/>
  <c r="F28"/>
  <c r="C29"/>
  <c r="E29"/>
  <c r="F29"/>
  <c r="F32"/>
  <c r="F33"/>
  <c r="F34"/>
  <c r="F35"/>
  <c r="F40"/>
  <c r="F41"/>
  <c r="F42"/>
  <c r="F43"/>
  <c r="F44"/>
  <c r="F45"/>
  <c r="F46"/>
  <c r="F47"/>
  <c r="F48"/>
  <c r="F49"/>
  <c r="F50"/>
  <c r="F51"/>
  <c r="F52"/>
  <c r="F53"/>
  <c r="F54"/>
  <c r="F55"/>
  <c r="C56"/>
  <c r="E56"/>
  <c r="F56"/>
  <c r="F58"/>
  <c r="F59"/>
  <c r="F60"/>
  <c r="F61"/>
  <c r="F63"/>
  <c r="F64"/>
  <c r="F65"/>
  <c r="F66"/>
  <c r="F67"/>
  <c r="F68"/>
  <c r="F69"/>
  <c r="F76"/>
  <c r="F77"/>
  <c r="F78"/>
  <c r="F79"/>
  <c r="F80"/>
  <c r="F81"/>
  <c r="F82"/>
  <c r="C83"/>
  <c r="D83"/>
  <c r="E83"/>
  <c r="F83"/>
  <c r="F85"/>
  <c r="F86"/>
  <c r="F87"/>
  <c r="F88"/>
  <c r="C89"/>
  <c r="D89"/>
  <c r="E89"/>
  <c r="F89"/>
  <c r="F91"/>
  <c r="F92"/>
  <c r="F93"/>
  <c r="F94"/>
  <c r="F95"/>
  <c r="F96"/>
  <c r="F97"/>
  <c r="F98"/>
  <c r="F99"/>
  <c r="F100"/>
  <c r="F101"/>
  <c r="F102"/>
  <c r="F103"/>
  <c r="F104"/>
  <c r="F110"/>
  <c r="F111"/>
  <c r="F112"/>
  <c r="F113"/>
  <c r="C114"/>
  <c r="D114"/>
  <c r="E114"/>
  <c r="F114"/>
  <c r="F116"/>
  <c r="F117"/>
  <c r="F118"/>
  <c r="F119"/>
  <c r="C120"/>
  <c r="D120"/>
  <c r="E120"/>
  <c r="F120"/>
  <c r="F121"/>
  <c r="C125"/>
  <c r="D125"/>
  <c r="E125"/>
  <c r="F125"/>
  <c r="F149"/>
  <c r="F150"/>
  <c r="C150"/>
  <c r="E150"/>
  <c r="F152"/>
  <c r="C153"/>
  <c r="E153"/>
  <c r="F153"/>
  <c r="F155"/>
  <c r="C156"/>
  <c r="F156"/>
  <c r="F158"/>
  <c r="F159"/>
  <c r="F160"/>
  <c r="F161"/>
  <c r="F162"/>
  <c r="C163"/>
  <c r="E163"/>
  <c r="F163"/>
  <c r="F166"/>
  <c r="F167"/>
  <c r="F173"/>
  <c r="F168"/>
  <c r="F169"/>
  <c r="F171"/>
  <c r="F172"/>
  <c r="C173"/>
  <c r="E173"/>
  <c r="F175"/>
  <c r="F176"/>
  <c r="C177"/>
  <c r="E177"/>
  <c r="F177"/>
  <c r="F183"/>
  <c r="C184"/>
  <c r="E184"/>
  <c r="F184"/>
  <c r="F186"/>
  <c r="C187"/>
  <c r="E187"/>
  <c r="F187"/>
  <c r="F221"/>
  <c r="C222"/>
  <c r="D222"/>
  <c r="E222"/>
  <c r="F222"/>
  <c r="F224"/>
  <c r="C225"/>
  <c r="D225"/>
  <c r="E225"/>
  <c r="F225"/>
  <c r="F227"/>
  <c r="C228"/>
  <c r="E228"/>
  <c r="F228"/>
  <c r="F230"/>
  <c r="F231"/>
  <c r="F232"/>
  <c r="C233"/>
  <c r="E233"/>
  <c r="F233"/>
  <c r="F236"/>
  <c r="F237"/>
  <c r="F239"/>
  <c r="C240"/>
  <c r="F240"/>
  <c r="E240"/>
  <c r="F242"/>
  <c r="F243"/>
  <c r="F244"/>
  <c r="C245"/>
  <c r="F245"/>
  <c r="E245"/>
  <c r="F247"/>
  <c r="C248"/>
  <c r="F248"/>
  <c r="F253"/>
  <c r="F254"/>
  <c r="F256"/>
  <c r="F258"/>
  <c r="F259"/>
  <c r="F261"/>
  <c r="F262"/>
  <c r="F264"/>
  <c r="F266"/>
  <c r="C268"/>
  <c r="F268"/>
  <c r="F293"/>
  <c r="F295"/>
  <c r="F296"/>
  <c r="F297"/>
  <c r="C298"/>
  <c r="E298"/>
  <c r="F298"/>
  <c r="F300"/>
  <c r="C301"/>
  <c r="F301"/>
  <c r="G293" i="32" l="1"/>
  <c r="F293"/>
  <c r="F52" i="2"/>
  <c r="F57" s="1"/>
  <c r="I32"/>
</calcChain>
</file>

<file path=xl/sharedStrings.xml><?xml version="1.0" encoding="utf-8"?>
<sst xmlns="http://schemas.openxmlformats.org/spreadsheetml/2006/main" count="1099" uniqueCount="523">
  <si>
    <t>เงินเดือน</t>
  </si>
  <si>
    <t>เงินเดือนผู้บริหาร</t>
  </si>
  <si>
    <t>1.1</t>
  </si>
  <si>
    <t>อนุมัติ</t>
  </si>
  <si>
    <t>รวม</t>
  </si>
  <si>
    <t>1.6</t>
  </si>
  <si>
    <t>1.7</t>
  </si>
  <si>
    <t>เงินเดือนพนักงาน</t>
  </si>
  <si>
    <t>เงินค่าตอบแทนพิเศษ</t>
  </si>
  <si>
    <t>เงินประโยชน์ตอบแทนอื่น (โบนัส)</t>
  </si>
  <si>
    <t>เงินเพิ่มการครองชีพชั่วคราว</t>
  </si>
  <si>
    <t>คงเหลือ</t>
  </si>
  <si>
    <t>ค่าจ้างชั่วคราว</t>
  </si>
  <si>
    <t>2.1</t>
  </si>
  <si>
    <t>2.2</t>
  </si>
  <si>
    <t>2.3</t>
  </si>
  <si>
    <t>2.4</t>
  </si>
  <si>
    <t>2.5</t>
  </si>
  <si>
    <t>2.6</t>
  </si>
  <si>
    <t>ค่าตอบแทน</t>
  </si>
  <si>
    <t>3.1</t>
  </si>
  <si>
    <t>3.2</t>
  </si>
  <si>
    <t>3.3</t>
  </si>
  <si>
    <t>3.4</t>
  </si>
  <si>
    <t>3.5</t>
  </si>
  <si>
    <t>3.6</t>
  </si>
  <si>
    <t>ค่าตอบแทนผู้ปฏิบัติงานนอกเวลาราชการ</t>
  </si>
  <si>
    <t>ค่าตอบแทนคณะกรรมการจัดหาพัสดุ</t>
  </si>
  <si>
    <t>เงินช่วยเหลือการศึกษาบุตร</t>
  </si>
  <si>
    <t>เงินช่วยเหลือค่ารักษาพยาบาล</t>
  </si>
  <si>
    <t>ค่าใช้สอย</t>
  </si>
  <si>
    <t>3.7</t>
  </si>
  <si>
    <t>รายจ่ายเพื่อให้ได้มาซึ่งบริการ</t>
  </si>
  <si>
    <t>3.8</t>
  </si>
  <si>
    <t>รายจ่ายเพื่อบำรุงรักษาหรือซ่อมแซมทรัพย์สิน</t>
  </si>
  <si>
    <t>3.9</t>
  </si>
  <si>
    <t>(1) ค่ารับรอง</t>
  </si>
  <si>
    <t>(2) ค่าเลี้ยงรับรอง</t>
  </si>
  <si>
    <t>3.10</t>
  </si>
  <si>
    <t>(1) ค่าใช้จ่ายในการเดินทางไปราชการ</t>
  </si>
  <si>
    <t>3.11</t>
  </si>
  <si>
    <t>ค่าวัสดุ</t>
  </si>
  <si>
    <t>3.12</t>
  </si>
  <si>
    <t>ค่าวัสดุสำนักงาน</t>
  </si>
  <si>
    <t>3.13</t>
  </si>
  <si>
    <t>3.14</t>
  </si>
  <si>
    <t>3.15</t>
  </si>
  <si>
    <t>ค่าวัสดุคอมพิวเตอร์</t>
  </si>
  <si>
    <t>3.16</t>
  </si>
  <si>
    <t>3.17</t>
  </si>
  <si>
    <t>ค่าวัสดุงานบ้านงานครัว</t>
  </si>
  <si>
    <t>3.18</t>
  </si>
  <si>
    <t>ค่าวัสดุไฟฟ้าและวิทยุ</t>
  </si>
  <si>
    <t>3.19</t>
  </si>
  <si>
    <t>ค่าวัสดุก่อสร้าง</t>
  </si>
  <si>
    <t>3.20</t>
  </si>
  <si>
    <t>ค่าวัสดุเวชภัณฑ์</t>
  </si>
  <si>
    <t>3.21</t>
  </si>
  <si>
    <t>ค่าวัสดุอื่น ๆ</t>
  </si>
  <si>
    <t>3.22</t>
  </si>
  <si>
    <t>ค่าวัสดุการศึกษาเด็กเล็ก</t>
  </si>
  <si>
    <t>ค่าพาหนะนำส่งเด็กไปสถานพยาบาล</t>
  </si>
  <si>
    <t>3.23</t>
  </si>
  <si>
    <t>(1) อาหารเสริม (นม) รร. วัดบางคุระ</t>
  </si>
  <si>
    <t>(3) อาหารเสริม (นม) รร. วัดบ้านใหม่บน</t>
  </si>
  <si>
    <t>ค่าสาธารณูปโภค</t>
  </si>
  <si>
    <t>4.1</t>
  </si>
  <si>
    <t>4.2</t>
  </si>
  <si>
    <t>ค่าไฟฟ้า</t>
  </si>
  <si>
    <t>ค่าโทรศัพท์</t>
  </si>
  <si>
    <t>4.3</t>
  </si>
  <si>
    <t>4.4</t>
  </si>
  <si>
    <t>ค่าบริการด้านโทรคมนาคม</t>
  </si>
  <si>
    <t>เงินอุดหนุน</t>
  </si>
  <si>
    <t>(3) สงเคราะห์เบี้ยยังชีพผู้พิการ</t>
  </si>
  <si>
    <t>ค่าที่ดินและสิ่งก่อสร้าง</t>
  </si>
  <si>
    <t>ค่าจ้างประจำ</t>
  </si>
  <si>
    <t>เงินตอบแทนอื่น</t>
  </si>
  <si>
    <t>เงินประโยชน์ตอบแทนอื่นเป็นกรณีพิเศษ (โบนัส)</t>
  </si>
  <si>
    <t>เงินเพิ่มต่าง ๆ</t>
  </si>
  <si>
    <t>ค่าเช่าบ้าน</t>
  </si>
  <si>
    <t>(2) ค่าจัดทำป้ายประชาสัมพันธ์</t>
  </si>
  <si>
    <t>รายจ่ายเพื่อซ่อมแซมทรัพย์สิน</t>
  </si>
  <si>
    <t>2.7</t>
  </si>
  <si>
    <t>รายจ่ายเกี่ยวเนื่องกับการปฏิบัติราชการฯ</t>
  </si>
  <si>
    <t>(2) ค่าของขวัญของรางวัล</t>
  </si>
  <si>
    <t>2.8</t>
  </si>
  <si>
    <t>2.9</t>
  </si>
  <si>
    <t>(1) ค่าธรรมเนียมและค่าลงทะเบียนต่าง ๆ</t>
  </si>
  <si>
    <t>2.10</t>
  </si>
  <si>
    <t>ค่าไปรษณีย์ โทรเลข</t>
  </si>
  <si>
    <t>งบกลาง</t>
  </si>
  <si>
    <t>1.1  เงินสมทบกองทุนบำเหน็จบำนาญฯ</t>
  </si>
  <si>
    <t>1.2  เงินสมทบกองทุนประกันสังคม</t>
  </si>
  <si>
    <t xml:space="preserve">       -  พนักงานจ้างตามภารกิจ</t>
  </si>
  <si>
    <t xml:space="preserve">      -  พนักงานจ้างทั่วไป (ครูผู้ช่วยดูแลเด็ก))</t>
  </si>
  <si>
    <t>1.3  เงินทุนการศึกษา</t>
  </si>
  <si>
    <t>1.</t>
  </si>
  <si>
    <t>2.</t>
  </si>
  <si>
    <t>เงินสำรองจ่าย</t>
  </si>
  <si>
    <t>ประเภทรายจ่ายตามข้อผูกพัน</t>
  </si>
  <si>
    <t>รวมทั้งสิ้น</t>
  </si>
  <si>
    <t>1</t>
  </si>
  <si>
    <t>2</t>
  </si>
  <si>
    <t>3</t>
  </si>
  <si>
    <t>เงินประจำตำแหน่งผู้บริหาร/พนักงาน</t>
  </si>
  <si>
    <t>4</t>
  </si>
  <si>
    <t>5</t>
  </si>
  <si>
    <t>6</t>
  </si>
  <si>
    <t>ค่าจ้างพนักงานตามภารกิจ</t>
  </si>
  <si>
    <t>ค่าจ้างพนักงานจ้างทั่วไป (นักการภารโรง)</t>
  </si>
  <si>
    <t>ค่าจ้างพนักงานจ้างทั่วไป (ครูผู้ดูแลเด็ก)</t>
  </si>
  <si>
    <t>ประเภทเงินเพิ่มการครองชีพชั่วคราว</t>
  </si>
  <si>
    <t>เงินเพิ่มการครองชีพชั่วคราว (พนักงานภารกิจ)</t>
  </si>
  <si>
    <t>เงินเพิ่มการครองชีพชั่วคราว (ครูผู้ดูแลเด็ก)</t>
  </si>
  <si>
    <t>ค่าตอบแทนสมาชิก สภา อบต.</t>
  </si>
  <si>
    <t>ค่าเบี้ยประชุม</t>
  </si>
  <si>
    <t>(1)  ค่าจ้างเหมาบริการ</t>
  </si>
  <si>
    <t>(2) ค่าธรรมเนียมและค่าลงทะเบียนต่าง ๆ</t>
  </si>
  <si>
    <t xml:space="preserve">(3) ค่าจัดทำสื่อประชาสัมพันธ์ต่าง ๆ </t>
  </si>
  <si>
    <t>(4) ค่ารับวารสาร/หนังสือพิมพ์และสื่อต่าง ๆ</t>
  </si>
  <si>
    <t>รายจ่ายเกี่ยวกับการรับรองและพิธีการ.</t>
  </si>
  <si>
    <t>(3) คชจ. ในการจัดงานรัฐพิธี ศาสนพิธีฯ</t>
  </si>
  <si>
    <t>(4) คชจ. ในกิจกรรมวันเด็ก</t>
  </si>
  <si>
    <t>(5) คชจ. รณรงค์ป้องกันโรคต่าง ๆ</t>
  </si>
  <si>
    <t>(6) คชจ. รณรงค์ต่อต้านยาเสพติด</t>
  </si>
  <si>
    <t>(7) คชจ. ในการจัดการแข่งขันกีฬา</t>
  </si>
  <si>
    <t>(8) คชจ. ในการฝึกอบรมต่าง ๆ</t>
  </si>
  <si>
    <t>(9) คชจ. ในการจัดทัศนศึกษาดูงาน</t>
  </si>
  <si>
    <t>(10) คชจ. ในการจัดตั้งศูนย์ป้องกันและต่อต้านยาเสพติด</t>
  </si>
  <si>
    <t>(11) คชจ. ในการจัดส่งทีมเรือยาวเข้าร่วมแข่งขัน</t>
  </si>
  <si>
    <t>(1)  ค่าใช้จ่ายในการเลือกตั้ง</t>
  </si>
  <si>
    <t>(2) ค่าใช้จ่ายในการเดินทางราชการ</t>
  </si>
  <si>
    <t>ค่าวัสดุโฆษณาและเผยแพร่</t>
  </si>
  <si>
    <t>(1) ค่าจัดซื้อวัสดุงานบ้านงานครัว</t>
  </si>
  <si>
    <t>(2) ค่าจัดซื้อภาชนะกักเก็บน้ำ (โอ่งน้ำ)</t>
  </si>
  <si>
    <t>ค่าวัสดุอาหารเสริม (นม)</t>
  </si>
  <si>
    <t>(2) อาหารเสริม (นม) รร. วัดเทพสิทธาราม</t>
  </si>
  <si>
    <t>(4) อาหารเสริม (นม) ศูนย์เด็กเล็ก</t>
  </si>
  <si>
    <t>ค่าอาหารกลางวันศูนย์เด็กเล็ก</t>
  </si>
  <si>
    <t>ค่าวัสดุกีฬา</t>
  </si>
  <si>
    <t>ค่าจัดซื้อสารเคมี/น้ำมันเชื้อเพลิงและหล่อลื่น</t>
  </si>
  <si>
    <t>ค่าไปรษณีย์ ค่าโทรเลข ค่าธนาณัติ</t>
  </si>
  <si>
    <t>(1) อุดหนุน อ. ปากพนัง (เดือนสิบ)</t>
  </si>
  <si>
    <t>(2) อุดหนุน อ. ปากพนัง (แห่ผ้าขึ้นธาตุ)</t>
  </si>
  <si>
    <t>(3) อุดหนุน อ. ปากพนัง (เฝ้าระวังยาเสพติด)</t>
  </si>
  <si>
    <t>(4) อุดหนุน อ. ปากพนัง (แข่งขันกีฬาปกครอง-ท้องถิ่น)</t>
  </si>
  <si>
    <t>(5) อุดหนุน อ. ปากพนัง (อบต. ปากพนังคัพ)</t>
  </si>
  <si>
    <t>(6) อุดหนุนพัฒนาชุมชน (จัดเก็บข้อมูล จปฐ.)</t>
  </si>
  <si>
    <t xml:space="preserve">(7) อุดหนุนสถานีอนามัยบางไทรนนท์ </t>
  </si>
  <si>
    <t>(8) อุดหนุนสถานีอนามัยบ้านใหม่บน</t>
  </si>
  <si>
    <t>(10) อุดหนุน รร. วัดบ้านใหม่บน (แข่งขันกีฬานักเรียน)</t>
  </si>
  <si>
    <t>(9) อุดหนุน รร.วัดบางคุระ (แข่งขันกีฬานักเรียน)</t>
  </si>
  <si>
    <t>(11) อุดหนุน รร. วัดเทพสิทธาราม</t>
  </si>
  <si>
    <t>(12) อุดหนุน อบต. หูล่อง (ข้อมูลข่าวสาร)</t>
  </si>
  <si>
    <t>(13) อุดหนุนวัดบางคุระ (โครงการอาหารกลางวัน)</t>
  </si>
  <si>
    <t>(14) อุดหนุน รร. วัดบ้านใหม่บน (โครงการอาหารกลางวัน)</t>
  </si>
  <si>
    <t>(15) อุดหนุน รร. วัดเทพสิทธาราม (โครงการอาหารกลางวัน)</t>
  </si>
  <si>
    <t>(16) อุดหนุนโครงการพัฒนาสาธารณสุขมูลฐาน</t>
  </si>
  <si>
    <t>(17) อุดหนุนกลุ่มผู้ใช้น้ำประปา ม.6</t>
  </si>
  <si>
    <t>(18) อุดหนุนกลุ่มผู้ใช้น้ำประปา ม.1</t>
  </si>
  <si>
    <t>หมวดรายจ่ายอื่น</t>
  </si>
  <si>
    <t>(1) สงเคราะห์ผู้สูงอายุในเขตพื้นที่ อบต.</t>
  </si>
  <si>
    <t>(2) สงเคราะห์ผู้สูงอายุในเขตพื้นที่ อบต. จ.</t>
  </si>
  <si>
    <t>(4) คชจ. ในการป้องกันและบรรเทาสาธารณภัย</t>
  </si>
  <si>
    <t>ที่ดินและสิ่งก่อสร้าง</t>
  </si>
  <si>
    <t>1.  จัดทำป้ายประชาสัมพันธ์ (ยินดีต้อนรับ)</t>
  </si>
  <si>
    <t>2. จัดทำป้ายประชาสัมพันธ์ (สำหรับปิดประกาศ)</t>
  </si>
  <si>
    <t>3. จัดทำป้ายประชาสัมพันธ์ (ป้ายบอกทาง)</t>
  </si>
  <si>
    <t>(1) ค่าธรรมเนียและค่าลงทะเบียนต่าง ๆ</t>
  </si>
  <si>
    <t>(3) ค่าใช้จ่ายในการจัดทำแผนที่ภาษี</t>
  </si>
  <si>
    <t>วัสดุสำนักงาน</t>
  </si>
  <si>
    <t>วัสดุคอมพิวเตอร์</t>
  </si>
  <si>
    <t>ค่าไปรษณีย์โทรเลข ธนาณัติ ดวงตรา อากร</t>
  </si>
  <si>
    <t>ค่าครุภัณ์</t>
  </si>
  <si>
    <t>ครุภัณฑ์คอมพิวเตอร์</t>
  </si>
  <si>
    <t>2. โครงการก่อสร้างถนนคอนกรีตเสริมเหล็กสายทาง</t>
  </si>
  <si>
    <t>เข้าบ้านนายบุญส่ง บุญรักษ์  หมู่ที่ 2</t>
  </si>
  <si>
    <t xml:space="preserve">3. โครงการปรับปรุงถนนสายคลองชลประทาน </t>
  </si>
  <si>
    <t>(ทางเข้าสวนครูเยาว์)  หมู่ที่ 3</t>
  </si>
  <si>
    <t>4. โครงการปรับปรุงถนนสายสามแยกโกมุย  หมู่ที่ 4</t>
  </si>
  <si>
    <t>5. โครงการก่อสร้างถนนคอนกรีตเสริมเหล็กสายซอย</t>
  </si>
  <si>
    <t>สุขสวัสดิ์ (ตอนที่ 2)  หมู่ที่ 5</t>
  </si>
  <si>
    <t>7. โครงการก่อสร้างถนนคอนกรีตเสริมเหล้กสาย</t>
  </si>
  <si>
    <t>บางไผ่เขตประชานารถ หมู่ที่ 6</t>
  </si>
  <si>
    <t>8. โครงการก่อสร้างถนนคอนกรีตเสริมเหล็กสาย</t>
  </si>
  <si>
    <t>บางเหน็บ - บางซอย หมู่ที่ 7</t>
  </si>
  <si>
    <t>9. โครงการก่อสร้างถนนกอนกรีตเสริมเหล็กสายบ้าน</t>
  </si>
  <si>
    <t>นายสำรอง ทองจูด (ตอนที่ 2) หมู่ที่ 8</t>
  </si>
  <si>
    <t>วัสดุเครื่องแต่งกาย (ศูนย์เด็ก)</t>
  </si>
  <si>
    <t>ราย่จ่ายเกี่ยวเนื่องกับการปฏิบัติราชการฯ</t>
  </si>
  <si>
    <t>6. โครงการขยายเขตประปาหมู่บ้าน บ้านบางไผ่ ม.1</t>
  </si>
  <si>
    <t xml:space="preserve"> </t>
  </si>
  <si>
    <t>1. โครงการขุดคูส่งน้ำบ้านนายเลิศ อินทร์จันทร์ ม.1</t>
  </si>
  <si>
    <t>งบประมาณ</t>
  </si>
  <si>
    <t>ผลการดำเนินงาน</t>
  </si>
  <si>
    <t>ต.ค.  - ธ.ค. 51</t>
  </si>
  <si>
    <t>หน่วยงานสำนักปลัดองค์การบริหารส่วนตำบล</t>
  </si>
  <si>
    <t>รายงานผลการดำเนินงาน</t>
  </si>
  <si>
    <t>หมวด/ประเภท</t>
  </si>
  <si>
    <t>หน่วยงานส่วนการคลัง</t>
  </si>
  <si>
    <t>ถึงปัจจุบัน</t>
  </si>
  <si>
    <t>หน่วยงานส่วนโยธา</t>
  </si>
  <si>
    <t>ม.ค. -มี.ค.</t>
  </si>
  <si>
    <t>หมายเหตุ</t>
  </si>
  <si>
    <t>-</t>
  </si>
  <si>
    <t>องค์การบริหารส่วนตำบลบ้านใหม่   อำเภอปากพนัง   จังหวัดนครศรีธรรมราช</t>
  </si>
  <si>
    <t>บัญชีรายละเอียดรายรับจริง - รายจ่ายจริง</t>
  </si>
  <si>
    <t>รายการ</t>
  </si>
  <si>
    <t>ประมาณการ</t>
  </si>
  <si>
    <t>รายรับจริง</t>
  </si>
  <si>
    <t>+</t>
  </si>
  <si>
    <t>สูง</t>
  </si>
  <si>
    <t>รายรับ</t>
  </si>
  <si>
    <t>ต่ำ</t>
  </si>
  <si>
    <t>1.  หมวดภาษีอากร</t>
  </si>
  <si>
    <t>ภาษีโรงเรือนและที่ดิน</t>
  </si>
  <si>
    <t>ภาษีบำรุงท้องที่</t>
  </si>
  <si>
    <t>ภาษีป้าย</t>
  </si>
  <si>
    <t>ค่าภาคหลวงปิโตรเลียม</t>
  </si>
  <si>
    <t>ภาษีธุรกิจเฉพาะ</t>
  </si>
  <si>
    <t>ภาษีสุรา</t>
  </si>
  <si>
    <t>ภาษีสรรพสามิต</t>
  </si>
  <si>
    <t>ค่าภาคหลวงแร่</t>
  </si>
  <si>
    <t>ค่าธรรมเนียมจดทะเบียนสิทธิและนิติกรรมที่ดิน</t>
  </si>
  <si>
    <t>ค่าปรับผู้กระทำผิดจราจรทางบก</t>
  </si>
  <si>
    <t>ค่าปรับการผิดสัญญา</t>
  </si>
  <si>
    <t>ดอกเบี้ยเงินฝากธนาคาร</t>
  </si>
  <si>
    <t>ค่าขายแบบแปลน</t>
  </si>
  <si>
    <t>รายได้เบ็ดเตล็ดอื่น ๆ</t>
  </si>
  <si>
    <t>- 2 -</t>
  </si>
  <si>
    <t>ค่าขายทอดตลาดทรัพย์สิน</t>
  </si>
  <si>
    <t>เงินอุดหนุนทั่วไป</t>
  </si>
  <si>
    <t>รวมรายรับทั้งสิ้น</t>
  </si>
  <si>
    <t>ภาษีมูลค่าเพิ่มตาม พรบ.</t>
  </si>
  <si>
    <t>รายได้จัดเก็บเอง</t>
  </si>
  <si>
    <t>2.  หมวดค่าธรรมเนียมค่าปรับและใบอนุญาต</t>
  </si>
  <si>
    <t>3.  หมวดรายได้จากทรัพย์สิน</t>
  </si>
  <si>
    <t>4.  หมวดรายได้จากสาธารณูปโภคและการพาณิชย์</t>
  </si>
  <si>
    <t>5.  หมวดรายได้เบ็ดเตล็ด</t>
  </si>
  <si>
    <t>6.  รายได้จากทุน</t>
  </si>
  <si>
    <t>รายได้ที่รัฐบาลเก็บแล้วจัดสรรให้องค์กรปกครองส่วนท้องถิ่น</t>
  </si>
  <si>
    <t>หมวดภาษีจัดสรร</t>
  </si>
  <si>
    <t>รายได้ที่รัฐบาลอุดหนุนให้องค์กรปกครองส่วนท้องถิ่น</t>
  </si>
  <si>
    <t>7</t>
  </si>
  <si>
    <t>(3) ค่าเช่าทรัพย์สิน</t>
  </si>
  <si>
    <t>(5) ค่ารับวารสาร/หนังสือพิมพ์/สื่อสิ่งพิมพ์ต่าง ๆ</t>
  </si>
  <si>
    <t>รายจ่ายเกี่ยวกับการรับรองและพิธีการ</t>
  </si>
  <si>
    <t>(1)  ค่ารับรอง</t>
  </si>
  <si>
    <t>8</t>
  </si>
  <si>
    <t>ค่าครุภัณฑ์</t>
  </si>
  <si>
    <t>ค่าตอบแทนการปฏิบัติงานนอกเวลาราชการ</t>
  </si>
  <si>
    <t>ได้รับ</t>
  </si>
  <si>
    <t>จัดสรร</t>
  </si>
  <si>
    <t>เงินสะสม</t>
  </si>
  <si>
    <t>ยอดยกมา</t>
  </si>
  <si>
    <t>10</t>
  </si>
  <si>
    <t>วัสดุยานพาหนะและขนส่ง</t>
  </si>
  <si>
    <t>เงินประจำตำแหน่ง</t>
  </si>
  <si>
    <t>ค่าธรรมเนียมจดทะเบียนพาณิชย์</t>
  </si>
  <si>
    <t>แผนงาน/หมวด/ประเภท</t>
  </si>
  <si>
    <t>เงินเดือน (ฝ่ายการเมือง)</t>
  </si>
  <si>
    <t>เงินเดือนนายก/รองนายก</t>
  </si>
  <si>
    <t>เงินค่าตอบแทนประจำตำแหน่งนายก / รองนายก</t>
  </si>
  <si>
    <t>เงินค่าตอบแทนพิเศษนายก / รองนายก</t>
  </si>
  <si>
    <t>เงินค่าตอบแทนเลขานุการนายก</t>
  </si>
  <si>
    <t>เงินค่าตอบแทนสมาชิกสภาองค์การบริหารส่วนตำบล</t>
  </si>
  <si>
    <t>เงินเดือน (ฝ่ายประจำ)</t>
  </si>
  <si>
    <t>ค่าตอบแทนพนักงานจ้าง</t>
  </si>
  <si>
    <t>เงินเพิ่มต่าง ๆ ของพนักงานจ้าง</t>
  </si>
  <si>
    <t>ค่าตอบแทนผู้ปฏิบัติราชการอันเป็นประโยชน์</t>
  </si>
  <si>
    <t>ค่าบำรุงรักษาซ่อมแซมทรัพย์สิน</t>
  </si>
  <si>
    <t xml:space="preserve">ค่าบริการไปรษณีย์ </t>
  </si>
  <si>
    <t>ค่าบริการสื่อสารและโทรคมนาคม</t>
  </si>
  <si>
    <t>งานบริหารงานคลัง</t>
  </si>
  <si>
    <t>ค่าจ้างลูกจ้างประจำ</t>
  </si>
  <si>
    <t>ค่าบริการไปรษณีย์</t>
  </si>
  <si>
    <t>ค่าบำรุงรักษาซ่อมแซมครุภัณฑ์</t>
  </si>
  <si>
    <t>งานการรักษาความสงบภายใน</t>
  </si>
  <si>
    <t>ค่าตอบแทนผู้ปฏิบัติงาน อปพร.และหน่วยกู้ชีพกู้ภัย</t>
  </si>
  <si>
    <t>แผนงานการศึกษา</t>
  </si>
  <si>
    <t>ค่าใช้จ่ายโครงการกิจกรรมวันเด็ก</t>
  </si>
  <si>
    <t>แผนงานสาธารณสุข</t>
  </si>
  <si>
    <t>ค่าใช้จ่ายในการจัดทำโครงการอาหารกลางวันศูนย์เด็กฯ</t>
  </si>
  <si>
    <t>ค่าวัสดุอื่น ๆ (อาหารเสริมนม)</t>
  </si>
  <si>
    <t>อุดหนุนโรงเรียนวัดบางคุระ</t>
  </si>
  <si>
    <t>อุดหนุนโรงเรียนวัดบ้านใหม่บน</t>
  </si>
  <si>
    <t>อุดหนุนอาสาสมัครสาธารณสุข (อสม.) หมู่ที่ 1 - 8</t>
  </si>
  <si>
    <t>แผนงานเคหะและชุมชน</t>
  </si>
  <si>
    <t>รายจ่ายเกี่ยวเนื่องกับการปฏิบัติราชการ</t>
  </si>
  <si>
    <t xml:space="preserve">ค่าวัสดุอื่น ๆ </t>
  </si>
  <si>
    <t>แผนงานสร้างความเข้มแข็งของชุมชน</t>
  </si>
  <si>
    <t>แผนงานการศาสนาวัฒนธรรมและนันทนาการ</t>
  </si>
  <si>
    <t>งานกีฬาและนันทนาการ</t>
  </si>
  <si>
    <t>งานศาสนาและวัฒนธรรมท้องถิ่น</t>
  </si>
  <si>
    <t>แผนงานอุตสาหกรรมและการโยธา</t>
  </si>
  <si>
    <t>แผนงานการเกษตร</t>
  </si>
  <si>
    <t>แผนงานงบกลาง</t>
  </si>
  <si>
    <t>งานงบกลาง</t>
  </si>
  <si>
    <t>เงินสมทบกองทุนประกันสังคม</t>
  </si>
  <si>
    <t>เบี้ยยังชีพผู้ป่วยเอดส์</t>
  </si>
  <si>
    <t>เงินสมทบกองทุนบำเหน็จบำนาญข้าราชการส่วนท้องถิ่น</t>
  </si>
  <si>
    <t>งานบริหารทั่วไป</t>
  </si>
  <si>
    <t>แผนงานบริหารงานทั่วไป</t>
  </si>
  <si>
    <t>งานป้องกันภัยฝ่ายพลเรือนและระงับอัคคีภัย</t>
  </si>
  <si>
    <t>งานระดับก่อนวัยเรียนและประถมศึกษา</t>
  </si>
  <si>
    <t>งานโรงพยาบาล</t>
  </si>
  <si>
    <t>งานบริการสาธารณสุขและงานสาธารณสุขอื่น</t>
  </si>
  <si>
    <t>งานบริหารทั่วไปเกี่ยวกับเคหะและชุมชน</t>
  </si>
  <si>
    <t>งานส่งเสริมและสนับสนุนความเข้มแข็งของชุมชน</t>
  </si>
  <si>
    <t>+10,000</t>
  </si>
  <si>
    <t>+50,000</t>
  </si>
  <si>
    <t>-30,000</t>
  </si>
  <si>
    <t>+25,000</t>
  </si>
  <si>
    <t>+3,500</t>
  </si>
  <si>
    <t>+40,000</t>
  </si>
  <si>
    <t>+1,000</t>
  </si>
  <si>
    <t>+3,000</t>
  </si>
  <si>
    <t>-10,000</t>
  </si>
  <si>
    <t>รายจ่ายอื่น</t>
  </si>
  <si>
    <t>(5) ค่าถ่ายเอกสาร ค่าเย็บหนังสือหรือเข้าปกหนังสือ</t>
  </si>
  <si>
    <t>(4) ค่าจัดทำป้ายประชาสัมพันธ์ต่าง ๆ</t>
  </si>
  <si>
    <t>ค่าบริการโทรศัพท์</t>
  </si>
  <si>
    <t>เงินเพิ่มของพนักงานจ้าง</t>
  </si>
  <si>
    <t xml:space="preserve">ค่าเบี้ยประชุม  </t>
  </si>
  <si>
    <t>(2)  ค่าเลี้ยงรับรอง</t>
  </si>
  <si>
    <t>วัสดุก่อสร้าง</t>
  </si>
  <si>
    <t>วัสดุเชื้อเพลิงและหล่อลื่น</t>
  </si>
  <si>
    <t>ค่าน้ำประปา ค่าน้ำบาดาล</t>
  </si>
  <si>
    <t>ค่าบำรุงรักษาและปรับปรุงครุภัณฑ์</t>
  </si>
  <si>
    <t>(1)  อุดหนุน อบต. ปากแพรก</t>
  </si>
  <si>
    <t>(2)  อุดหนุนที่ทำการอำเภอปากพนัง (5  ธันวาคม)</t>
  </si>
  <si>
    <t>(3)  อุดหนุนที่ทำการอำเภอปากพนัง (12 สิงหาคม)</t>
  </si>
  <si>
    <t>(4)  อุดหนุนที่ทำการอำเภอปากพนัง (23  ตุลาคม)</t>
  </si>
  <si>
    <t>ค่าตอบแทนผู้ปฏิบัติราชการอันเป็นประโยชน์แก่ อปท.</t>
  </si>
  <si>
    <t>(2)  ค่าจัดทำป้ายประชาสัมพันธ์ต่าง ๆ</t>
  </si>
  <si>
    <t>(2)  ค่าธรรมเนียและค่าลงทะเบียนต่าง ๆ</t>
  </si>
  <si>
    <t>ค่าใช้จ่ายในการเดินทางไปราชการ</t>
  </si>
  <si>
    <t>ค่าบำรุงรักษาและซ่อมแซม</t>
  </si>
  <si>
    <t>ครุภัณฑ์สำนักงาน</t>
  </si>
  <si>
    <t>-  เครื่องปรับอากาศ</t>
  </si>
  <si>
    <t>เงินอุดหนุนองค์กรปกครองส่วนท้องถิ่น</t>
  </si>
  <si>
    <t>เงินอุดหนุนส่วนราชการ</t>
  </si>
  <si>
    <t>ค่าใช้จ่ายในการจัดทำโครงการลดอุบัติเหตุช่วงเทศบาล</t>
  </si>
  <si>
    <t>ค่าใช้จ่ายในการบริหารจัดการศูนย์ อปพร.</t>
  </si>
  <si>
    <t>ค่าใช้จ่ายในการป้องกันและบรรเทาสาธารณภัย</t>
  </si>
  <si>
    <t>ค่าวัสดุอื่น</t>
  </si>
  <si>
    <t>จัดทำป้ายประชาสัมพันธ์รณรงค์ป้องกันโรคติดต่อ</t>
  </si>
  <si>
    <t>ศูนย์เด็กวัดสุวรรณภูมิวิหาร</t>
  </si>
  <si>
    <t>โรงเรียนวัดบางคุระ</t>
  </si>
  <si>
    <t>โรงเรียนวัดบ้านใหม่บน</t>
  </si>
  <si>
    <t>1.  ค่าจ้างเหมาบริการ</t>
  </si>
  <si>
    <t>2.  ค่าธรรมเนียม/ค่าลงทะเบียน</t>
  </si>
  <si>
    <t>3.  ค่าจัดทำป้ายประชาสัมพันธ์</t>
  </si>
  <si>
    <t>1.  ค่าใช้จ่ายในการเดินทางไปราชการ</t>
  </si>
  <si>
    <t>1.  วัสดุอื่น ๆ</t>
  </si>
  <si>
    <t>2.  วัสดุประปา</t>
  </si>
  <si>
    <t>ครุภัณพ์สำนักงาน</t>
  </si>
  <si>
    <t>ครุภัณฑ์ยานพาหนะและขนส่ง</t>
  </si>
  <si>
    <t>รายจ่ายเกี่ยวเนื่องฯ</t>
  </si>
  <si>
    <t>1.  ค่าจัดทำโครงการรณรงค์และต่อต้านยาเสพติด</t>
  </si>
  <si>
    <t>2.  โครงการจัดทำเวทีประชาคมประชาธิปไตย</t>
  </si>
  <si>
    <t>3.  โครงการฝึกอบรมให้ความรู้เรื่องยาเสพติด</t>
  </si>
  <si>
    <t>4.  โครงการรณรงค์และป้องกันโรคพิษสุนขบ้า</t>
  </si>
  <si>
    <t>1.  ค่าใช้จ่ายในการจัดทำโครงการแข่งขันกีฬา/กรีฑา</t>
  </si>
  <si>
    <t>1.  ค่าใช้จ่ายในพิธีศาสนา รัฐพิธี และประเพณีท้องถิ่น</t>
  </si>
  <si>
    <t>1.  อุดหนุนที่ทำการปกครองอำเภอปากพนัง (แห่ผ้าขึ้นธาตุ)</t>
  </si>
  <si>
    <t>2.  อุดหนุนที่ทำการปกครองอำเภอปากพนัง (แห่หมรับ)</t>
  </si>
  <si>
    <t>1.  โครงการก่อสร้างถนน คสล. สายพัฒนาการ ม.8</t>
  </si>
  <si>
    <t>2.  โครงการบุกเบิก ถ. สายบ้านนายณรงค์ นวลนิ่ม ม.6</t>
  </si>
  <si>
    <t>จด ม.5 (หมู่ที่ 6)</t>
  </si>
  <si>
    <t>3.  โครงการปรับปรุง ถ.สายสาวนุ้ย (เกาะรุ้งพัฒนา 2) ม.1</t>
  </si>
  <si>
    <t>4.  โครงการปรับปรุงถนนสายเหมืองน้ำ (ตอนที่ 3) ม. 7</t>
  </si>
  <si>
    <t>งานส่งเสริมการเกษตร</t>
  </si>
  <si>
    <t>วัสดุการเกษตร</t>
  </si>
  <si>
    <t>เงินช่วยเหลืองบประมาณรายจ่ายเฉพาะโครงการอื่น</t>
  </si>
  <si>
    <t>(2) ค่าใช้จ่ายในการจัดทำโครงการเพื่อเฉลิมพระเกียรติ</t>
  </si>
  <si>
    <t>(3) ค่าใช้จ่ายในการทัศนศึกษาดูงาน</t>
  </si>
  <si>
    <t>(4) ค่าใช้จ่ายในการปรับปรุงภูมิทัศน์</t>
  </si>
  <si>
    <t>(5) ค่าใช้จ่ายในการฝึกอบรมต่าง ๆ</t>
  </si>
  <si>
    <t>เครื่องปรับอากาศ</t>
  </si>
  <si>
    <t>โต๊ะทำงาน</t>
  </si>
  <si>
    <t>เก้าอี้ทำงาน</t>
  </si>
  <si>
    <t xml:space="preserve">  -  เครื่องคอมพิวเตอร์</t>
  </si>
  <si>
    <t xml:space="preserve">  - เครื่องพิมพ์</t>
  </si>
  <si>
    <t xml:space="preserve"> - เครื่องสำรองไฟ</t>
  </si>
  <si>
    <t xml:space="preserve">            </t>
  </si>
  <si>
    <t>เงินอุดหนุนระบุวัตถุประสงค์</t>
  </si>
  <si>
    <t>เบี้ยยังชีพผู้สูงอายุ</t>
  </si>
  <si>
    <t xml:space="preserve">เบี้ยยังชีพผู้พิการ </t>
  </si>
  <si>
    <t>ประกันสังคมศูนย์เด็กเล็กฯ</t>
  </si>
  <si>
    <t>เงินเดือนครูศูนย์เด็กเล็กฯ</t>
  </si>
  <si>
    <t>ค่าวัสดุศูนย์เด็กเล็กฯ</t>
  </si>
  <si>
    <t>ค่าจ้างเหมาบริการนักการภารโรง</t>
  </si>
  <si>
    <t>ค่าจ้างเหมาบริการรักษาความปลอดภัย</t>
  </si>
  <si>
    <t>ค่าจ้างเหมาเจ้าหน้าที่ประจำรถฉุกเฉิน</t>
  </si>
  <si>
    <t>ค่าเช่าเครื่องถ่ายเอกสาร</t>
  </si>
  <si>
    <t>ค่าต่อสัญญาให้บริการเช่าพื้นที่จัดเก็บเว็บไซด์</t>
  </si>
  <si>
    <t>ค่าหนังสือพิมพ์</t>
  </si>
  <si>
    <t>ค่าใช้จ่ายในการจัดทำอาหารกลางวันศูนย์เด็กฯ</t>
  </si>
  <si>
    <t>ค่าจ้างเหมาผู้ดูแลระบบประปาหมู่บ้าน</t>
  </si>
  <si>
    <t>อาหารเสริมนม</t>
  </si>
  <si>
    <t>ค่าใช้จ่ายในการประเมินหน่วยงาน</t>
  </si>
  <si>
    <t>โครงการต่อเติมห้องประชุมที่ทำการ อบต.</t>
  </si>
  <si>
    <t>เงินอุดหนุนทั่วไประบุวัตถุประสงค์ - ผู้สูงอายุ</t>
  </si>
  <si>
    <t>เงินอุดหนุนทั่วไประบุวัตถุประสงค์ - ผู้พิการ</t>
  </si>
  <si>
    <t>เงินอุดหนุนทั่วไประบุวัตถุประสงค์ - คชจ. บำบัดฟื้นฟูยาเสพติด</t>
  </si>
  <si>
    <t>เงินทุนสำรองเงินสะสม</t>
  </si>
  <si>
    <t>ณ   1 ต.ค. 58</t>
  </si>
  <si>
    <t>โครงการก่อสร้าง ถ.คสล.สายสามแยกพัฒนาจาก ถนน</t>
  </si>
  <si>
    <t>ลาดยางต่อคอนกรีตเดิม ม.4</t>
  </si>
  <si>
    <t>ค่าอาหารโครงการศึกษาดูงานสารทเดือนสิบ</t>
  </si>
  <si>
    <t xml:space="preserve">สมัยวิสามัญ สมัยที่ 1 ประจำปี 2558 วันที่ 4  ธันวาคม  2558 </t>
  </si>
  <si>
    <t>คลองบางไทรนนท์-บางคุระ ม.3,4</t>
  </si>
  <si>
    <t>โครงการคลองสวยน้ำใส คนไทยมีความสุข ลอกวัชพืช</t>
  </si>
  <si>
    <t>คลองส่งน้ำสายบ้านนางอารมย์-บ้านนายหวง  ม.4</t>
  </si>
  <si>
    <t>สมัยวิสามัญ สมัยที่ 1 ประจำปี 2559 วันที่ 12 กุมภาพันธ์ 2559</t>
  </si>
  <si>
    <t>โครงการก่อสร้าง ถ. คสล. สาย ซ. มิตรภาพ  ม. 1</t>
  </si>
  <si>
    <t>โครงการปรับปรุง ถ. สายบ้านนายอ้วน  ม.5</t>
  </si>
  <si>
    <t>ณ  1  ต.ค. 58</t>
  </si>
  <si>
    <t>โครงการก่อสร้างถนน คสล. ซ. สุขสวัสดิ์ (ตอนที่ 5) ม. 5</t>
  </si>
  <si>
    <t>โครงการขยายประปาหมู่บ้าน  ม. 4</t>
  </si>
  <si>
    <t>สมัยวิสามัญ สมัยที่ 1 ประจำปี 2558  วันที่  4  ธันวาคม  2558</t>
  </si>
  <si>
    <t>โครงการปรับปรุงถนนสายเกาะรุ้ง-ปากคลอง  ม.1</t>
  </si>
  <si>
    <t>โครงการบุกเบิกถนนสายเหมืองน้ำ ซอยบางปากกว้าง</t>
  </si>
  <si>
    <t>ม. 2</t>
  </si>
  <si>
    <t>โครงการก่อสร้าง ถ. คสล. สายทางเข้าวัดป่าระกำเหนือ</t>
  </si>
  <si>
    <t>ม.3</t>
  </si>
  <si>
    <t>โครงการก่อสร้าง ถ. คสล. สายสามแยกพัฒนา ม. 4</t>
  </si>
  <si>
    <t>โครงการก่อสร้าง ถ. คสล. สายบ้านนายเสกสันต์</t>
  </si>
  <si>
    <t>(ต่อหมู่ที 6)  ม. 5</t>
  </si>
  <si>
    <t>โครงการปรับปรุงถนนสายเหมืองน้ำ  ม. 6,7</t>
  </si>
  <si>
    <t>โครงการปรับปรุงถนนสายเหมืองน้ำ (ตอนที่ 4)  ม.7</t>
  </si>
  <si>
    <t>โครงการก่อสร้าง ถ. คสล. สายพัฒนาการ  ม. 8</t>
  </si>
  <si>
    <t>+20,000</t>
  </si>
  <si>
    <t>+24,500</t>
  </si>
  <si>
    <t>+10,500</t>
  </si>
  <si>
    <t>+70,000</t>
  </si>
  <si>
    <t>9</t>
  </si>
  <si>
    <t>11</t>
  </si>
  <si>
    <t>12</t>
  </si>
  <si>
    <t>13</t>
  </si>
  <si>
    <t>14</t>
  </si>
  <si>
    <t>15</t>
  </si>
  <si>
    <t>3.  อุดหนุน สนง.การท่องเที่ยวและกีฬา จ. นครศรีฯ</t>
  </si>
  <si>
    <t>-13,000</t>
  </si>
  <si>
    <t>เครื่องเสียง</t>
  </si>
  <si>
    <t>+ 20,000</t>
  </si>
  <si>
    <t>+30,000</t>
  </si>
  <si>
    <t>-20,000, -75,000</t>
  </si>
  <si>
    <t>+4,000</t>
  </si>
  <si>
    <t>+11,000</t>
  </si>
  <si>
    <t>-11,000</t>
  </si>
  <si>
    <t>+90,000</t>
  </si>
  <si>
    <t>-8,000</t>
  </si>
  <si>
    <t>ค่าจัดซื้อพัดลม</t>
  </si>
  <si>
    <t>+8,000</t>
  </si>
  <si>
    <t>ก.ค. - ก.ย.</t>
  </si>
  <si>
    <t>โต๊ะคอมพิวเตอร์</t>
  </si>
  <si>
    <t>เงินปรับสภาพที่อยู่อาศัยคนพิการ</t>
  </si>
  <si>
    <t>เงินค่าใช้จ่ายโครงการต่อต้านยาเสพติด</t>
  </si>
  <si>
    <t>+2,500</t>
  </si>
  <si>
    <t>-2,500</t>
  </si>
  <si>
    <t>-25,000</t>
  </si>
  <si>
    <t>-20,000,  -20,000, -4,000 , -33,900</t>
  </si>
  <si>
    <t>-7,500</t>
  </si>
  <si>
    <t>+7,500</t>
  </si>
  <si>
    <t>+31,400</t>
  </si>
  <si>
    <t>-1,000</t>
  </si>
  <si>
    <t>-70,000, -40,000,                  -30,000 -20,000</t>
  </si>
  <si>
    <t>-3,000</t>
  </si>
  <si>
    <t>-3,500</t>
  </si>
  <si>
    <t>-50,000 , -90,000 , +100,000</t>
  </si>
  <si>
    <t>-100,000</t>
  </si>
  <si>
    <t>เงินรายจ่ายค้างจ่าย</t>
  </si>
  <si>
    <t>โครงการปรับปรุงถนนสายเหมืองน้ำพระราชดำริ  ม. 4</t>
  </si>
  <si>
    <t>โครงการปรับปรุงถนนสายบ้สนในไร่ ม.5</t>
  </si>
  <si>
    <t>สมัยสามัญ สมัยที่ 4 ประจำปี 2559  วันที่  24 สิงหาคม 2559</t>
  </si>
  <si>
    <t>เบิกจ่ายจริง</t>
  </si>
  <si>
    <t>ประจำปีงบประมาณ  2559</t>
  </si>
  <si>
    <t>ค่าใบอนุญาตจัดตั้งตลาด/ใบอนุญาต</t>
  </si>
  <si>
    <t>รายได้จากสาธารณูปโภคอื่น ๆ</t>
  </si>
  <si>
    <t>ภาษีมูลค่าเพิ่มตาม พรบ. จัดสรรรายได้</t>
  </si>
  <si>
    <t>เงินอุดหนุนทั่วไประบุวัตถุประสงค์</t>
  </si>
  <si>
    <t>รายจ่ายเพื่อสนับสนุนส่งเสริมศูนย์</t>
  </si>
  <si>
    <t>งานก่อสร้างโครงสร้างพื้นฐาน</t>
  </si>
  <si>
    <t>(6) ค่าเบี้ยประกันภัยรถยนต์</t>
  </si>
  <si>
    <t xml:space="preserve">รายจ่ายค้างจ่าย  </t>
  </si>
  <si>
    <t>ยกมาปีงบประมาณ  2559</t>
  </si>
  <si>
    <t>ปรับปรุงเข้าเงินสะสม</t>
  </si>
  <si>
    <t>ยกไปปีงบประมาณ  2559</t>
  </si>
  <si>
    <t>รายจ่าย</t>
  </si>
  <si>
    <t>รหัส</t>
  </si>
  <si>
    <t>บัญชี</t>
  </si>
  <si>
    <t>(3) คชจ.ในการจัดทำแผนที่ภาษีและทะเบียนทรัพย์สิน</t>
  </si>
  <si>
    <t>522000</t>
  </si>
  <si>
    <t>531000</t>
  </si>
  <si>
    <t>532000</t>
  </si>
  <si>
    <t>561000</t>
  </si>
  <si>
    <t>551000</t>
  </si>
  <si>
    <t>542000</t>
  </si>
  <si>
    <t>533000</t>
  </si>
  <si>
    <t>541000</t>
  </si>
  <si>
    <t>511000</t>
  </si>
  <si>
    <t>110300</t>
  </si>
  <si>
    <t>110600</t>
  </si>
  <si>
    <t>110900</t>
  </si>
  <si>
    <t>111000</t>
  </si>
  <si>
    <t>120100</t>
  </si>
  <si>
    <t>220300</t>
  </si>
  <si>
    <t>220500</t>
  </si>
  <si>
    <t>310100</t>
  </si>
  <si>
    <t>310300</t>
  </si>
  <si>
    <t>310400</t>
  </si>
  <si>
    <t>310500</t>
  </si>
  <si>
    <t>320100</t>
  </si>
  <si>
    <t>320300</t>
  </si>
  <si>
    <t>320400</t>
  </si>
  <si>
    <t>411800</t>
  </si>
  <si>
    <t>510100</t>
  </si>
  <si>
    <t>610200</t>
  </si>
  <si>
    <t>331000</t>
  </si>
  <si>
    <t>410100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</si>
</sst>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28">
    <font>
      <sz val="10"/>
      <name val="Arial"/>
      <charset val="222"/>
    </font>
    <font>
      <sz val="10"/>
      <name val="Arial"/>
      <charset val="222"/>
    </font>
    <font>
      <sz val="14"/>
      <name val="Angsana New"/>
      <family val="1"/>
    </font>
    <font>
      <b/>
      <sz val="14"/>
      <name val="Angsana New"/>
      <family val="1"/>
    </font>
    <font>
      <sz val="8"/>
      <name val="Arial"/>
      <charset val="222"/>
    </font>
    <font>
      <sz val="12"/>
      <name val="Angsana New"/>
      <family val="1"/>
    </font>
    <font>
      <sz val="11"/>
      <name val="Angsana New"/>
      <family val="1"/>
    </font>
    <font>
      <sz val="13"/>
      <name val="Angsana New"/>
      <family val="1"/>
    </font>
    <font>
      <b/>
      <sz val="16"/>
      <name val="Angsana New"/>
      <family val="1"/>
    </font>
    <font>
      <sz val="16"/>
      <name val="Angsana New"/>
      <family val="1"/>
    </font>
    <font>
      <b/>
      <sz val="16"/>
      <name val="AngsanaUPC"/>
      <family val="1"/>
      <charset val="222"/>
    </font>
    <font>
      <b/>
      <sz val="13"/>
      <name val="Angsana New"/>
      <family val="1"/>
    </font>
    <font>
      <b/>
      <sz val="16"/>
      <name val="Arial"/>
      <charset val="222"/>
    </font>
    <font>
      <b/>
      <sz val="14"/>
      <name val="AngsanaUPC"/>
      <family val="1"/>
      <charset val="222"/>
    </font>
    <font>
      <b/>
      <sz val="14"/>
      <name val="Arial"/>
      <charset val="222"/>
    </font>
    <font>
      <sz val="14"/>
      <name val="Arial"/>
      <charset val="222"/>
    </font>
    <font>
      <sz val="10"/>
      <name val="Angsana New"/>
      <family val="1"/>
    </font>
    <font>
      <b/>
      <sz val="12"/>
      <name val="Angsana New"/>
      <family val="1"/>
    </font>
    <font>
      <b/>
      <sz val="16"/>
      <name val="TH SarabunPSK"/>
      <family val="2"/>
    </font>
    <font>
      <sz val="16"/>
      <name val="TH SarabunPSK"/>
      <family val="2"/>
    </font>
    <font>
      <b/>
      <sz val="16"/>
      <name val="AngsanaUPC"/>
      <family val="1"/>
    </font>
    <font>
      <b/>
      <sz val="14"/>
      <name val="AngsanaUPC"/>
      <family val="1"/>
    </font>
    <font>
      <b/>
      <sz val="14"/>
      <color rgb="FFFF0000"/>
      <name val="Arial"/>
      <family val="2"/>
    </font>
    <font>
      <b/>
      <sz val="14"/>
      <color rgb="FFFF0000"/>
      <name val="Angsana New"/>
      <family val="1"/>
    </font>
    <font>
      <sz val="10"/>
      <color rgb="FFFF0000"/>
      <name val="Arial"/>
      <family val="2"/>
    </font>
    <font>
      <b/>
      <sz val="13"/>
      <color rgb="FFFF0000"/>
      <name val="Angsana New"/>
      <family val="1"/>
    </font>
    <font>
      <sz val="14"/>
      <color rgb="FFFF0000"/>
      <name val="Angsana New"/>
      <family val="1"/>
    </font>
    <font>
      <b/>
      <sz val="12"/>
      <color rgb="FFFF0000"/>
      <name val="Angsana New"/>
      <family val="1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70">
    <xf numFmtId="0" fontId="0" fillId="0" borderId="0" xfId="0"/>
    <xf numFmtId="0" fontId="2" fillId="0" borderId="0" xfId="0" applyFont="1"/>
    <xf numFmtId="0" fontId="2" fillId="0" borderId="1" xfId="0" applyFont="1" applyBorder="1"/>
    <xf numFmtId="49" fontId="2" fillId="0" borderId="2" xfId="0" applyNumberFormat="1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0" xfId="0" applyFont="1" applyBorder="1"/>
    <xf numFmtId="0" fontId="2" fillId="0" borderId="10" xfId="0" applyFont="1" applyBorder="1"/>
    <xf numFmtId="0" fontId="2" fillId="0" borderId="12" xfId="0" applyFont="1" applyBorder="1"/>
    <xf numFmtId="49" fontId="2" fillId="0" borderId="0" xfId="0" applyNumberFormat="1" applyFont="1" applyBorder="1"/>
    <xf numFmtId="49" fontId="2" fillId="0" borderId="14" xfId="0" applyNumberFormat="1" applyFont="1" applyBorder="1"/>
    <xf numFmtId="0" fontId="2" fillId="0" borderId="15" xfId="0" applyFont="1" applyBorder="1"/>
    <xf numFmtId="0" fontId="2" fillId="0" borderId="17" xfId="0" applyFont="1" applyBorder="1"/>
    <xf numFmtId="49" fontId="2" fillId="0" borderId="14" xfId="0" applyNumberFormat="1" applyFont="1" applyBorder="1" applyAlignment="1">
      <alignment horizontal="left"/>
    </xf>
    <xf numFmtId="49" fontId="2" fillId="0" borderId="14" xfId="0" applyNumberFormat="1" applyFont="1" applyBorder="1" applyAlignment="1">
      <alignment horizontal="center"/>
    </xf>
    <xf numFmtId="49" fontId="2" fillId="0" borderId="15" xfId="0" applyNumberFormat="1" applyFont="1" applyBorder="1" applyAlignment="1">
      <alignment horizontal="left"/>
    </xf>
    <xf numFmtId="49" fontId="2" fillId="0" borderId="19" xfId="0" applyNumberFormat="1" applyFont="1" applyBorder="1"/>
    <xf numFmtId="0" fontId="2" fillId="0" borderId="20" xfId="0" applyFont="1" applyBorder="1"/>
    <xf numFmtId="0" fontId="2" fillId="0" borderId="22" xfId="0" applyFont="1" applyBorder="1"/>
    <xf numFmtId="49" fontId="2" fillId="0" borderId="19" xfId="0" applyNumberFormat="1" applyFont="1" applyBorder="1" applyAlignment="1">
      <alignment horizontal="center"/>
    </xf>
    <xf numFmtId="49" fontId="2" fillId="0" borderId="14" xfId="0" quotePrefix="1" applyNumberFormat="1" applyFont="1" applyBorder="1"/>
    <xf numFmtId="49" fontId="2" fillId="0" borderId="16" xfId="0" applyNumberFormat="1" applyFont="1" applyBorder="1" applyAlignment="1">
      <alignment horizontal="center"/>
    </xf>
    <xf numFmtId="49" fontId="3" fillId="0" borderId="19" xfId="0" applyNumberFormat="1" applyFont="1" applyBorder="1"/>
    <xf numFmtId="49" fontId="2" fillId="0" borderId="2" xfId="0" applyNumberFormat="1" applyFont="1" applyBorder="1" applyAlignment="1">
      <alignment horizontal="center"/>
    </xf>
    <xf numFmtId="49" fontId="3" fillId="0" borderId="2" xfId="0" applyNumberFormat="1" applyFont="1" applyBorder="1"/>
    <xf numFmtId="0" fontId="3" fillId="0" borderId="1" xfId="0" applyFont="1" applyBorder="1"/>
    <xf numFmtId="0" fontId="2" fillId="0" borderId="26" xfId="0" applyFont="1" applyBorder="1"/>
    <xf numFmtId="0" fontId="7" fillId="0" borderId="15" xfId="0" applyFont="1" applyBorder="1"/>
    <xf numFmtId="49" fontId="3" fillId="0" borderId="21" xfId="0" applyNumberFormat="1" applyFont="1" applyBorder="1" applyAlignment="1">
      <alignment horizontal="left"/>
    </xf>
    <xf numFmtId="49" fontId="3" fillId="0" borderId="21" xfId="0" applyNumberFormat="1" applyFont="1" applyBorder="1"/>
    <xf numFmtId="49" fontId="2" fillId="0" borderId="25" xfId="0" applyNumberFormat="1" applyFont="1" applyBorder="1" applyAlignment="1">
      <alignment horizontal="center"/>
    </xf>
    <xf numFmtId="49" fontId="3" fillId="0" borderId="27" xfId="0" applyNumberFormat="1" applyFont="1" applyBorder="1" applyAlignment="1">
      <alignment horizontal="left"/>
    </xf>
    <xf numFmtId="49" fontId="2" fillId="0" borderId="12" xfId="0" applyNumberFormat="1" applyFont="1" applyBorder="1" applyAlignment="1">
      <alignment horizontal="left" vertical="justify"/>
    </xf>
    <xf numFmtId="49" fontId="3" fillId="0" borderId="12" xfId="0" applyNumberFormat="1" applyFont="1" applyBorder="1" applyAlignment="1">
      <alignment horizontal="left"/>
    </xf>
    <xf numFmtId="49" fontId="3" fillId="0" borderId="6" xfId="0" applyNumberFormat="1" applyFont="1" applyBorder="1" applyAlignment="1">
      <alignment horizontal="left"/>
    </xf>
    <xf numFmtId="49" fontId="3" fillId="0" borderId="6" xfId="0" applyNumberFormat="1" applyFont="1" applyBorder="1"/>
    <xf numFmtId="49" fontId="2" fillId="0" borderId="27" xfId="0" applyNumberFormat="1" applyFont="1" applyBorder="1" applyAlignment="1">
      <alignment horizontal="left" vertical="justify"/>
    </xf>
    <xf numFmtId="0" fontId="2" fillId="0" borderId="27" xfId="0" applyFont="1" applyBorder="1"/>
    <xf numFmtId="49" fontId="2" fillId="0" borderId="17" xfId="0" applyNumberFormat="1" applyFont="1" applyBorder="1" applyAlignment="1">
      <alignment horizontal="left"/>
    </xf>
    <xf numFmtId="0" fontId="3" fillId="0" borderId="22" xfId="0" applyFont="1" applyBorder="1"/>
    <xf numFmtId="49" fontId="3" fillId="0" borderId="14" xfId="0" quotePrefix="1" applyNumberFormat="1" applyFont="1" applyBorder="1"/>
    <xf numFmtId="0" fontId="3" fillId="0" borderId="15" xfId="0" applyFont="1" applyBorder="1"/>
    <xf numFmtId="187" fontId="2" fillId="0" borderId="4" xfId="1" applyNumberFormat="1" applyFont="1" applyBorder="1"/>
    <xf numFmtId="187" fontId="2" fillId="0" borderId="10" xfId="1" applyNumberFormat="1" applyFont="1" applyBorder="1"/>
    <xf numFmtId="187" fontId="2" fillId="0" borderId="27" xfId="1" applyNumberFormat="1" applyFont="1" applyBorder="1"/>
    <xf numFmtId="187" fontId="2" fillId="0" borderId="12" xfId="1" applyNumberFormat="1" applyFont="1" applyBorder="1"/>
    <xf numFmtId="187" fontId="2" fillId="0" borderId="6" xfId="1" applyNumberFormat="1" applyFont="1" applyBorder="1"/>
    <xf numFmtId="187" fontId="2" fillId="0" borderId="0" xfId="1" applyNumberFormat="1" applyFont="1" applyBorder="1"/>
    <xf numFmtId="49" fontId="3" fillId="0" borderId="12" xfId="0" applyNumberFormat="1" applyFont="1" applyBorder="1"/>
    <xf numFmtId="0" fontId="9" fillId="0" borderId="0" xfId="0" applyFont="1" applyBorder="1"/>
    <xf numFmtId="0" fontId="9" fillId="0" borderId="0" xfId="0" applyFont="1"/>
    <xf numFmtId="0" fontId="9" fillId="0" borderId="6" xfId="0" applyFont="1" applyBorder="1"/>
    <xf numFmtId="49" fontId="9" fillId="0" borderId="14" xfId="0" applyNumberFormat="1" applyFont="1" applyBorder="1" applyAlignment="1">
      <alignment horizontal="center"/>
    </xf>
    <xf numFmtId="0" fontId="9" fillId="0" borderId="15" xfId="0" applyFont="1" applyBorder="1"/>
    <xf numFmtId="187" fontId="9" fillId="0" borderId="4" xfId="1" applyNumberFormat="1" applyFont="1" applyBorder="1"/>
    <xf numFmtId="0" fontId="9" fillId="0" borderId="4" xfId="0" applyFont="1" applyBorder="1"/>
    <xf numFmtId="49" fontId="8" fillId="0" borderId="23" xfId="0" applyNumberFormat="1" applyFont="1" applyBorder="1"/>
    <xf numFmtId="0" fontId="9" fillId="0" borderId="13" xfId="0" applyFont="1" applyBorder="1"/>
    <xf numFmtId="49" fontId="9" fillId="0" borderId="19" xfId="0" applyNumberFormat="1" applyFont="1" applyBorder="1" applyAlignment="1">
      <alignment horizontal="center"/>
    </xf>
    <xf numFmtId="187" fontId="9" fillId="0" borderId="10" xfId="1" applyNumberFormat="1" applyFont="1" applyBorder="1"/>
    <xf numFmtId="0" fontId="9" fillId="0" borderId="10" xfId="0" applyFont="1" applyBorder="1"/>
    <xf numFmtId="49" fontId="8" fillId="0" borderId="19" xfId="0" applyNumberFormat="1" applyFont="1" applyBorder="1"/>
    <xf numFmtId="0" fontId="9" fillId="0" borderId="20" xfId="0" applyFont="1" applyBorder="1"/>
    <xf numFmtId="49" fontId="9" fillId="0" borderId="16" xfId="0" applyNumberFormat="1" applyFont="1" applyBorder="1" applyAlignment="1">
      <alignment horizontal="center"/>
    </xf>
    <xf numFmtId="0" fontId="9" fillId="0" borderId="17" xfId="0" applyFont="1" applyBorder="1"/>
    <xf numFmtId="49" fontId="8" fillId="0" borderId="2" xfId="0" applyNumberFormat="1" applyFont="1" applyBorder="1"/>
    <xf numFmtId="0" fontId="9" fillId="0" borderId="1" xfId="0" applyFont="1" applyBorder="1"/>
    <xf numFmtId="49" fontId="9" fillId="0" borderId="2" xfId="0" applyNumberFormat="1" applyFont="1" applyBorder="1" applyAlignment="1">
      <alignment horizontal="center"/>
    </xf>
    <xf numFmtId="49" fontId="9" fillId="0" borderId="0" xfId="0" applyNumberFormat="1" applyFont="1" applyBorder="1" applyAlignment="1">
      <alignment horizontal="center"/>
    </xf>
    <xf numFmtId="0" fontId="8" fillId="0" borderId="1" xfId="0" applyFont="1" applyBorder="1"/>
    <xf numFmtId="0" fontId="9" fillId="0" borderId="12" xfId="0" applyFont="1" applyBorder="1"/>
    <xf numFmtId="49" fontId="9" fillId="0" borderId="14" xfId="0" applyNumberFormat="1" applyFont="1" applyBorder="1"/>
    <xf numFmtId="49" fontId="9" fillId="0" borderId="19" xfId="0" applyNumberFormat="1" applyFont="1" applyBorder="1"/>
    <xf numFmtId="49" fontId="9" fillId="0" borderId="0" xfId="0" applyNumberFormat="1" applyFont="1" applyBorder="1"/>
    <xf numFmtId="49" fontId="9" fillId="0" borderId="16" xfId="0" applyNumberFormat="1" applyFont="1" applyBorder="1"/>
    <xf numFmtId="49" fontId="9" fillId="0" borderId="0" xfId="0" applyNumberFormat="1" applyFont="1" applyBorder="1" applyAlignment="1">
      <alignment horizontal="left"/>
    </xf>
    <xf numFmtId="49" fontId="8" fillId="0" borderId="14" xfId="0" applyNumberFormat="1" applyFont="1" applyBorder="1" applyAlignment="1">
      <alignment horizontal="left"/>
    </xf>
    <xf numFmtId="49" fontId="8" fillId="0" borderId="27" xfId="0" applyNumberFormat="1" applyFont="1" applyBorder="1" applyAlignment="1">
      <alignment horizontal="left"/>
    </xf>
    <xf numFmtId="49" fontId="9" fillId="0" borderId="27" xfId="0" applyNumberFormat="1" applyFont="1" applyBorder="1" applyAlignment="1">
      <alignment horizontal="left" vertical="justify"/>
    </xf>
    <xf numFmtId="187" fontId="9" fillId="0" borderId="27" xfId="1" applyNumberFormat="1" applyFont="1" applyBorder="1"/>
    <xf numFmtId="0" fontId="9" fillId="0" borderId="27" xfId="0" applyFont="1" applyBorder="1"/>
    <xf numFmtId="49" fontId="9" fillId="0" borderId="25" xfId="0" applyNumberFormat="1" applyFont="1" applyBorder="1" applyAlignment="1">
      <alignment horizontal="center"/>
    </xf>
    <xf numFmtId="49" fontId="9" fillId="0" borderId="26" xfId="0" applyNumberFormat="1" applyFont="1" applyBorder="1" applyAlignment="1">
      <alignment horizontal="left" vertical="justify"/>
    </xf>
    <xf numFmtId="187" fontId="9" fillId="0" borderId="12" xfId="1" applyNumberFormat="1" applyFont="1" applyBorder="1"/>
    <xf numFmtId="49" fontId="8" fillId="0" borderId="12" xfId="0" applyNumberFormat="1" applyFont="1" applyBorder="1" applyAlignment="1">
      <alignment horizontal="left"/>
    </xf>
    <xf numFmtId="49" fontId="9" fillId="0" borderId="12" xfId="0" applyNumberFormat="1" applyFont="1" applyBorder="1" applyAlignment="1">
      <alignment horizontal="left" vertical="justify"/>
    </xf>
    <xf numFmtId="187" fontId="9" fillId="0" borderId="0" xfId="1" applyNumberFormat="1" applyFont="1" applyBorder="1"/>
    <xf numFmtId="49" fontId="8" fillId="0" borderId="6" xfId="0" applyNumberFormat="1" applyFont="1" applyBorder="1" applyAlignment="1">
      <alignment horizontal="left"/>
    </xf>
    <xf numFmtId="187" fontId="9" fillId="0" borderId="6" xfId="1" applyNumberFormat="1" applyFont="1" applyBorder="1"/>
    <xf numFmtId="187" fontId="9" fillId="0" borderId="5" xfId="1" applyNumberFormat="1" applyFont="1" applyBorder="1"/>
    <xf numFmtId="49" fontId="8" fillId="0" borderId="6" xfId="0" applyNumberFormat="1" applyFont="1" applyBorder="1"/>
    <xf numFmtId="49" fontId="8" fillId="0" borderId="12" xfId="0" applyNumberFormat="1" applyFont="1" applyBorder="1"/>
    <xf numFmtId="49" fontId="9" fillId="0" borderId="14" xfId="0" applyNumberFormat="1" applyFont="1" applyBorder="1" applyAlignment="1">
      <alignment horizontal="left"/>
    </xf>
    <xf numFmtId="49" fontId="9" fillId="0" borderId="17" xfId="0" applyNumberFormat="1" applyFont="1" applyBorder="1" applyAlignment="1">
      <alignment horizontal="left"/>
    </xf>
    <xf numFmtId="49" fontId="8" fillId="0" borderId="21" xfId="0" applyNumberFormat="1" applyFont="1" applyBorder="1" applyAlignment="1">
      <alignment horizontal="left"/>
    </xf>
    <xf numFmtId="0" fontId="8" fillId="0" borderId="22" xfId="0" applyFont="1" applyBorder="1"/>
    <xf numFmtId="49" fontId="9" fillId="0" borderId="2" xfId="0" applyNumberFormat="1" applyFont="1" applyBorder="1" applyAlignment="1">
      <alignment horizontal="left"/>
    </xf>
    <xf numFmtId="49" fontId="8" fillId="0" borderId="21" xfId="0" applyNumberFormat="1" applyFont="1" applyBorder="1"/>
    <xf numFmtId="0" fontId="9" fillId="0" borderId="22" xfId="0" applyFont="1" applyBorder="1"/>
    <xf numFmtId="49" fontId="9" fillId="0" borderId="21" xfId="0" applyNumberFormat="1" applyFont="1" applyBorder="1"/>
    <xf numFmtId="49" fontId="9" fillId="0" borderId="15" xfId="0" applyNumberFormat="1" applyFont="1" applyBorder="1" applyAlignment="1">
      <alignment horizontal="left"/>
    </xf>
    <xf numFmtId="49" fontId="9" fillId="0" borderId="2" xfId="0" applyNumberFormat="1" applyFont="1" applyBorder="1"/>
    <xf numFmtId="49" fontId="8" fillId="0" borderId="14" xfId="0" quotePrefix="1" applyNumberFormat="1" applyFont="1" applyBorder="1"/>
    <xf numFmtId="0" fontId="8" fillId="0" borderId="15" xfId="0" applyFont="1" applyBorder="1"/>
    <xf numFmtId="49" fontId="9" fillId="0" borderId="14" xfId="0" quotePrefix="1" applyNumberFormat="1" applyFont="1" applyBorder="1"/>
    <xf numFmtId="49" fontId="8" fillId="0" borderId="21" xfId="0" quotePrefix="1" applyNumberFormat="1" applyFont="1" applyBorder="1" applyAlignment="1">
      <alignment horizontal="left"/>
    </xf>
    <xf numFmtId="0" fontId="9" fillId="0" borderId="0" xfId="0" applyFont="1" applyBorder="1" applyAlignment="1"/>
    <xf numFmtId="0" fontId="9" fillId="0" borderId="0" xfId="0" applyFont="1" applyAlignment="1"/>
    <xf numFmtId="0" fontId="8" fillId="0" borderId="0" xfId="0" applyFont="1" applyBorder="1" applyAlignment="1">
      <alignment horizontal="center"/>
    </xf>
    <xf numFmtId="0" fontId="8" fillId="0" borderId="6" xfId="0" applyFont="1" applyBorder="1"/>
    <xf numFmtId="187" fontId="9" fillId="0" borderId="4" xfId="0" applyNumberFormat="1" applyFont="1" applyBorder="1"/>
    <xf numFmtId="187" fontId="9" fillId="0" borderId="10" xfId="0" applyNumberFormat="1" applyFont="1" applyBorder="1"/>
    <xf numFmtId="49" fontId="8" fillId="0" borderId="28" xfId="0" applyNumberFormat="1" applyFont="1" applyBorder="1" applyAlignment="1">
      <alignment horizontal="center"/>
    </xf>
    <xf numFmtId="187" fontId="9" fillId="0" borderId="5" xfId="0" applyNumberFormat="1" applyFont="1" applyBorder="1"/>
    <xf numFmtId="187" fontId="9" fillId="0" borderId="0" xfId="0" applyNumberFormat="1" applyFont="1" applyBorder="1"/>
    <xf numFmtId="49" fontId="9" fillId="0" borderId="28" xfId="0" applyNumberFormat="1" applyFont="1" applyBorder="1"/>
    <xf numFmtId="0" fontId="9" fillId="0" borderId="28" xfId="0" applyFont="1" applyBorder="1"/>
    <xf numFmtId="187" fontId="9" fillId="0" borderId="28" xfId="1" applyNumberFormat="1" applyFont="1" applyBorder="1"/>
    <xf numFmtId="187" fontId="9" fillId="0" borderId="28" xfId="0" applyNumberFormat="1" applyFont="1" applyBorder="1"/>
    <xf numFmtId="0" fontId="9" fillId="0" borderId="29" xfId="0" applyFont="1" applyBorder="1"/>
    <xf numFmtId="49" fontId="9" fillId="0" borderId="28" xfId="0" applyNumberFormat="1" applyFont="1" applyBorder="1" applyAlignment="1">
      <alignment horizontal="center"/>
    </xf>
    <xf numFmtId="43" fontId="9" fillId="0" borderId="10" xfId="1" applyFont="1" applyBorder="1"/>
    <xf numFmtId="43" fontId="9" fillId="0" borderId="10" xfId="1" applyNumberFormat="1" applyFont="1" applyBorder="1"/>
    <xf numFmtId="0" fontId="8" fillId="0" borderId="28" xfId="0" applyFont="1" applyBorder="1" applyAlignment="1">
      <alignment horizontal="center"/>
    </xf>
    <xf numFmtId="49" fontId="8" fillId="0" borderId="0" xfId="0" applyNumberFormat="1" applyFont="1" applyBorder="1" applyAlignment="1"/>
    <xf numFmtId="49" fontId="9" fillId="0" borderId="15" xfId="0" applyNumberFormat="1" applyFont="1" applyBorder="1" applyAlignment="1">
      <alignment horizontal="left" vertical="justify"/>
    </xf>
    <xf numFmtId="49" fontId="8" fillId="0" borderId="25" xfId="0" applyNumberFormat="1" applyFont="1" applyBorder="1" applyAlignment="1">
      <alignment horizontal="left"/>
    </xf>
    <xf numFmtId="187" fontId="9" fillId="0" borderId="30" xfId="1" applyNumberFormat="1" applyFont="1" applyBorder="1"/>
    <xf numFmtId="0" fontId="9" fillId="0" borderId="26" xfId="0" applyFont="1" applyBorder="1"/>
    <xf numFmtId="49" fontId="9" fillId="0" borderId="25" xfId="0" applyNumberFormat="1" applyFont="1" applyBorder="1" applyAlignment="1">
      <alignment horizontal="left"/>
    </xf>
    <xf numFmtId="187" fontId="8" fillId="0" borderId="11" xfId="1" applyNumberFormat="1" applyFont="1" applyBorder="1"/>
    <xf numFmtId="0" fontId="8" fillId="0" borderId="0" xfId="0" applyFont="1" applyBorder="1"/>
    <xf numFmtId="0" fontId="8" fillId="0" borderId="0" xfId="0" applyFont="1"/>
    <xf numFmtId="187" fontId="8" fillId="0" borderId="11" xfId="0" applyNumberFormat="1" applyFont="1" applyBorder="1"/>
    <xf numFmtId="187" fontId="8" fillId="0" borderId="31" xfId="1" applyNumberFormat="1" applyFont="1" applyBorder="1"/>
    <xf numFmtId="43" fontId="8" fillId="0" borderId="11" xfId="1" applyNumberFormat="1" applyFont="1" applyBorder="1"/>
    <xf numFmtId="43" fontId="8" fillId="0" borderId="11" xfId="1" applyFont="1" applyBorder="1"/>
    <xf numFmtId="0" fontId="8" fillId="0" borderId="1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187" fontId="8" fillId="0" borderId="31" xfId="0" applyNumberFormat="1" applyFont="1" applyBorder="1"/>
    <xf numFmtId="0" fontId="8" fillId="0" borderId="32" xfId="0" applyFont="1" applyBorder="1" applyAlignment="1">
      <alignment horizontal="center"/>
    </xf>
    <xf numFmtId="187" fontId="8" fillId="0" borderId="0" xfId="0" applyNumberFormat="1" applyFont="1" applyBorder="1"/>
    <xf numFmtId="0" fontId="11" fillId="0" borderId="2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1" fillId="0" borderId="25" xfId="0" applyFont="1" applyBorder="1" applyAlignment="1">
      <alignment horizontal="center"/>
    </xf>
    <xf numFmtId="0" fontId="11" fillId="0" borderId="30" xfId="0" applyFont="1" applyBorder="1" applyAlignment="1">
      <alignment horizontal="center"/>
    </xf>
    <xf numFmtId="187" fontId="9" fillId="0" borderId="6" xfId="0" applyNumberFormat="1" applyFont="1" applyBorder="1"/>
    <xf numFmtId="49" fontId="8" fillId="0" borderId="0" xfId="0" applyNumberFormat="1" applyFont="1" applyBorder="1" applyAlignment="1">
      <alignment horizontal="center"/>
    </xf>
    <xf numFmtId="187" fontId="8" fillId="0" borderId="0" xfId="1" applyNumberFormat="1" applyFont="1" applyBorder="1"/>
    <xf numFmtId="187" fontId="8" fillId="0" borderId="28" xfId="1" applyNumberFormat="1" applyFont="1" applyBorder="1"/>
    <xf numFmtId="187" fontId="8" fillId="0" borderId="28" xfId="0" applyNumberFormat="1" applyFont="1" applyBorder="1"/>
    <xf numFmtId="43" fontId="9" fillId="0" borderId="4" xfId="1" applyFont="1" applyBorder="1"/>
    <xf numFmtId="43" fontId="9" fillId="0" borderId="4" xfId="1" applyNumberFormat="1" applyFont="1" applyBorder="1"/>
    <xf numFmtId="43" fontId="9" fillId="0" borderId="4" xfId="0" applyNumberFormat="1" applyFont="1" applyBorder="1"/>
    <xf numFmtId="43" fontId="8" fillId="0" borderId="11" xfId="0" applyNumberFormat="1" applyFont="1" applyBorder="1"/>
    <xf numFmtId="43" fontId="9" fillId="0" borderId="10" xfId="0" applyNumberFormat="1" applyFont="1" applyBorder="1"/>
    <xf numFmtId="43" fontId="9" fillId="0" borderId="6" xfId="1" applyNumberFormat="1" applyFont="1" applyBorder="1"/>
    <xf numFmtId="43" fontId="9" fillId="0" borderId="5" xfId="1" applyNumberFormat="1" applyFont="1" applyBorder="1"/>
    <xf numFmtId="43" fontId="8" fillId="0" borderId="31" xfId="1" applyNumberFormat="1" applyFont="1" applyBorder="1"/>
    <xf numFmtId="0" fontId="3" fillId="0" borderId="0" xfId="0" applyFont="1" applyBorder="1" applyAlignment="1">
      <alignment horizontal="center"/>
    </xf>
    <xf numFmtId="0" fontId="2" fillId="0" borderId="0" xfId="0" applyFont="1" applyBorder="1" applyAlignment="1"/>
    <xf numFmtId="0" fontId="2" fillId="0" borderId="0" xfId="0" applyFont="1" applyAlignment="1"/>
    <xf numFmtId="0" fontId="3" fillId="0" borderId="3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/>
    <xf numFmtId="0" fontId="3" fillId="0" borderId="6" xfId="0" applyFont="1" applyBorder="1"/>
    <xf numFmtId="187" fontId="2" fillId="0" borderId="4" xfId="0" applyNumberFormat="1" applyFont="1" applyBorder="1"/>
    <xf numFmtId="187" fontId="3" fillId="0" borderId="11" xfId="0" applyNumberFormat="1" applyFont="1" applyBorder="1"/>
    <xf numFmtId="187" fontId="3" fillId="0" borderId="11" xfId="1" applyNumberFormat="1" applyFont="1" applyBorder="1"/>
    <xf numFmtId="187" fontId="2" fillId="0" borderId="0" xfId="0" applyNumberFormat="1" applyFont="1" applyBorder="1"/>
    <xf numFmtId="43" fontId="2" fillId="0" borderId="4" xfId="1" applyNumberFormat="1" applyFont="1" applyBorder="1"/>
    <xf numFmtId="43" fontId="3" fillId="0" borderId="11" xfId="0" applyNumberFormat="1" applyFont="1" applyBorder="1"/>
    <xf numFmtId="43" fontId="2" fillId="0" borderId="10" xfId="1" applyNumberFormat="1" applyFont="1" applyBorder="1"/>
    <xf numFmtId="43" fontId="3" fillId="0" borderId="11" xfId="1" applyNumberFormat="1" applyFont="1" applyBorder="1"/>
    <xf numFmtId="43" fontId="3" fillId="0" borderId="11" xfId="1" applyFont="1" applyBorder="1"/>
    <xf numFmtId="49" fontId="2" fillId="0" borderId="15" xfId="0" applyNumberFormat="1" applyFont="1" applyBorder="1" applyAlignment="1">
      <alignment horizontal="left" vertical="justify"/>
    </xf>
    <xf numFmtId="187" fontId="3" fillId="0" borderId="0" xfId="1" applyNumberFormat="1" applyFont="1" applyBorder="1"/>
    <xf numFmtId="187" fontId="3" fillId="0" borderId="0" xfId="0" applyNumberFormat="1" applyFont="1" applyBorder="1"/>
    <xf numFmtId="43" fontId="2" fillId="0" borderId="6" xfId="1" applyNumberFormat="1" applyFont="1" applyBorder="1"/>
    <xf numFmtId="43" fontId="2" fillId="0" borderId="5" xfId="1" applyNumberFormat="1" applyFont="1" applyBorder="1"/>
    <xf numFmtId="3" fontId="2" fillId="0" borderId="4" xfId="0" applyNumberFormat="1" applyFont="1" applyBorder="1"/>
    <xf numFmtId="0" fontId="2" fillId="0" borderId="4" xfId="0" quotePrefix="1" applyFont="1" applyBorder="1" applyAlignment="1">
      <alignment horizontal="right"/>
    </xf>
    <xf numFmtId="0" fontId="2" fillId="0" borderId="33" xfId="0" applyFont="1" applyBorder="1"/>
    <xf numFmtId="0" fontId="11" fillId="0" borderId="29" xfId="0" applyFont="1" applyBorder="1" applyAlignment="1">
      <alignment horizontal="center"/>
    </xf>
    <xf numFmtId="0" fontId="2" fillId="0" borderId="3" xfId="0" quotePrefix="1" applyFont="1" applyBorder="1" applyAlignment="1">
      <alignment horizontal="right"/>
    </xf>
    <xf numFmtId="0" fontId="3" fillId="0" borderId="11" xfId="0" quotePrefix="1" applyFont="1" applyBorder="1" applyAlignment="1">
      <alignment horizontal="right"/>
    </xf>
    <xf numFmtId="0" fontId="3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43" fontId="2" fillId="0" borderId="4" xfId="0" applyNumberFormat="1" applyFont="1" applyBorder="1"/>
    <xf numFmtId="187" fontId="3" fillId="0" borderId="11" xfId="1" quotePrefix="1" applyNumberFormat="1" applyFont="1" applyBorder="1" applyAlignment="1">
      <alignment horizontal="right"/>
    </xf>
    <xf numFmtId="3" fontId="2" fillId="0" borderId="4" xfId="0" quotePrefix="1" applyNumberFormat="1" applyFont="1" applyBorder="1" applyAlignment="1">
      <alignment horizontal="center"/>
    </xf>
    <xf numFmtId="187" fontId="16" fillId="0" borderId="4" xfId="1" quotePrefix="1" applyNumberFormat="1" applyFont="1" applyBorder="1"/>
    <xf numFmtId="43" fontId="2" fillId="0" borderId="10" xfId="0" applyNumberFormat="1" applyFont="1" applyBorder="1"/>
    <xf numFmtId="187" fontId="5" fillId="0" borderId="4" xfId="1" quotePrefix="1" applyNumberFormat="1" applyFont="1" applyBorder="1" applyAlignment="1">
      <alignment horizontal="center"/>
    </xf>
    <xf numFmtId="187" fontId="16" fillId="0" borderId="4" xfId="0" quotePrefix="1" applyNumberFormat="1" applyFont="1" applyBorder="1"/>
    <xf numFmtId="3" fontId="3" fillId="0" borderId="11" xfId="0" applyNumberFormat="1" applyFont="1" applyBorder="1" applyAlignment="1">
      <alignment horizontal="right"/>
    </xf>
    <xf numFmtId="0" fontId="2" fillId="0" borderId="4" xfId="0" quotePrefix="1" applyFont="1" applyBorder="1" applyAlignment="1">
      <alignment horizontal="center"/>
    </xf>
    <xf numFmtId="0" fontId="2" fillId="0" borderId="37" xfId="0" applyFont="1" applyBorder="1"/>
    <xf numFmtId="0" fontId="2" fillId="0" borderId="12" xfId="0" applyFont="1" applyBorder="1" applyAlignment="1">
      <alignment horizontal="center"/>
    </xf>
    <xf numFmtId="0" fontId="3" fillId="0" borderId="31" xfId="0" quotePrefix="1" applyFont="1" applyBorder="1" applyAlignment="1">
      <alignment horizontal="right"/>
    </xf>
    <xf numFmtId="49" fontId="2" fillId="0" borderId="21" xfId="0" applyNumberFormat="1" applyFont="1" applyBorder="1" applyAlignment="1">
      <alignment horizontal="center"/>
    </xf>
    <xf numFmtId="49" fontId="2" fillId="0" borderId="22" xfId="0" applyNumberFormat="1" applyFont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43" fontId="2" fillId="0" borderId="0" xfId="1" applyFont="1" applyBorder="1" applyAlignment="1">
      <alignment horizontal="center"/>
    </xf>
    <xf numFmtId="49" fontId="3" fillId="0" borderId="0" xfId="0" applyNumberFormat="1" applyFont="1" applyBorder="1"/>
    <xf numFmtId="0" fontId="11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43" fontId="7" fillId="0" borderId="0" xfId="1" applyFont="1" applyBorder="1" applyAlignment="1">
      <alignment horizontal="center"/>
    </xf>
    <xf numFmtId="0" fontId="7" fillId="0" borderId="0" xfId="0" applyFont="1" applyBorder="1"/>
    <xf numFmtId="43" fontId="5" fillId="0" borderId="6" xfId="1" applyNumberFormat="1" applyFont="1" applyBorder="1"/>
    <xf numFmtId="43" fontId="17" fillId="0" borderId="11" xfId="1" applyNumberFormat="1" applyFont="1" applyBorder="1"/>
    <xf numFmtId="43" fontId="17" fillId="0" borderId="4" xfId="1" applyNumberFormat="1" applyFont="1" applyBorder="1"/>
    <xf numFmtId="43" fontId="3" fillId="0" borderId="4" xfId="0" applyNumberFormat="1" applyFont="1" applyBorder="1"/>
    <xf numFmtId="187" fontId="7" fillId="0" borderId="2" xfId="1" applyNumberFormat="1" applyFont="1" applyBorder="1" applyAlignment="1">
      <alignment horizontal="center"/>
    </xf>
    <xf numFmtId="43" fontId="5" fillId="0" borderId="4" xfId="1" applyNumberFormat="1" applyFont="1" applyBorder="1"/>
    <xf numFmtId="0" fontId="3" fillId="0" borderId="31" xfId="0" applyFont="1" applyBorder="1" applyAlignment="1">
      <alignment horizontal="center"/>
    </xf>
    <xf numFmtId="43" fontId="5" fillId="0" borderId="5" xfId="1" applyNumberFormat="1" applyFont="1" applyBorder="1"/>
    <xf numFmtId="43" fontId="3" fillId="0" borderId="5" xfId="0" applyNumberFormat="1" applyFont="1" applyBorder="1"/>
    <xf numFmtId="0" fontId="15" fillId="0" borderId="12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49" fontId="2" fillId="0" borderId="38" xfId="0" applyNumberFormat="1" applyFont="1" applyBorder="1"/>
    <xf numFmtId="49" fontId="3" fillId="0" borderId="2" xfId="0" applyNumberFormat="1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0" fontId="3" fillId="0" borderId="31" xfId="0" quotePrefix="1" applyFont="1" applyBorder="1" applyAlignment="1">
      <alignment horizontal="center"/>
    </xf>
    <xf numFmtId="43" fontId="3" fillId="0" borderId="0" xfId="0" applyNumberFormat="1" applyFont="1" applyBorder="1"/>
    <xf numFmtId="0" fontId="3" fillId="0" borderId="0" xfId="0" quotePrefix="1" applyFont="1" applyBorder="1" applyAlignment="1">
      <alignment horizontal="right"/>
    </xf>
    <xf numFmtId="0" fontId="7" fillId="0" borderId="1" xfId="0" applyFont="1" applyBorder="1"/>
    <xf numFmtId="187" fontId="6" fillId="0" borderId="4" xfId="1" quotePrefix="1" applyNumberFormat="1" applyFont="1" applyBorder="1"/>
    <xf numFmtId="43" fontId="5" fillId="0" borderId="10" xfId="1" applyNumberFormat="1" applyFont="1" applyBorder="1"/>
    <xf numFmtId="43" fontId="3" fillId="0" borderId="0" xfId="1" applyFont="1" applyBorder="1"/>
    <xf numFmtId="3" fontId="3" fillId="0" borderId="0" xfId="0" applyNumberFormat="1" applyFont="1" applyBorder="1" applyAlignment="1">
      <alignment horizontal="right"/>
    </xf>
    <xf numFmtId="187" fontId="2" fillId="0" borderId="4" xfId="1" quotePrefix="1" applyNumberFormat="1" applyFont="1" applyBorder="1" applyAlignment="1">
      <alignment horizontal="center"/>
    </xf>
    <xf numFmtId="3" fontId="5" fillId="0" borderId="4" xfId="0" quotePrefix="1" applyNumberFormat="1" applyFont="1" applyBorder="1" applyAlignment="1">
      <alignment horizontal="center"/>
    </xf>
    <xf numFmtId="0" fontId="2" fillId="0" borderId="10" xfId="0" quotePrefix="1" applyFont="1" applyBorder="1" applyAlignment="1">
      <alignment horizontal="center"/>
    </xf>
    <xf numFmtId="0" fontId="2" fillId="0" borderId="12" xfId="0" quotePrefix="1" applyFont="1" applyBorder="1" applyAlignment="1">
      <alignment horizontal="center"/>
    </xf>
    <xf numFmtId="187" fontId="16" fillId="0" borderId="4" xfId="1" quotePrefix="1" applyNumberFormat="1" applyFont="1" applyBorder="1" applyAlignment="1">
      <alignment horizontal="center"/>
    </xf>
    <xf numFmtId="187" fontId="2" fillId="0" borderId="12" xfId="1" applyNumberFormat="1" applyFont="1" applyBorder="1" applyAlignment="1">
      <alignment horizontal="center"/>
    </xf>
    <xf numFmtId="0" fontId="14" fillId="0" borderId="2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/>
    </xf>
    <xf numFmtId="49" fontId="7" fillId="0" borderId="15" xfId="0" applyNumberFormat="1" applyFont="1" applyBorder="1" applyAlignment="1">
      <alignment horizontal="left" vertical="justify"/>
    </xf>
    <xf numFmtId="49" fontId="3" fillId="0" borderId="2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187" fontId="3" fillId="0" borderId="12" xfId="1" applyNumberFormat="1" applyFont="1" applyBorder="1"/>
    <xf numFmtId="0" fontId="3" fillId="0" borderId="12" xfId="0" quotePrefix="1" applyFont="1" applyBorder="1" applyAlignment="1">
      <alignment horizontal="right"/>
    </xf>
    <xf numFmtId="187" fontId="3" fillId="0" borderId="2" xfId="1" applyNumberFormat="1" applyFont="1" applyBorder="1"/>
    <xf numFmtId="187" fontId="3" fillId="0" borderId="1" xfId="1" applyNumberFormat="1" applyFont="1" applyBorder="1"/>
    <xf numFmtId="0" fontId="3" fillId="0" borderId="12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49" fontId="3" fillId="0" borderId="14" xfId="0" applyNumberFormat="1" applyFont="1" applyBorder="1"/>
    <xf numFmtId="0" fontId="2" fillId="0" borderId="6" xfId="0" quotePrefix="1" applyFont="1" applyBorder="1" applyAlignment="1">
      <alignment horizontal="right"/>
    </xf>
    <xf numFmtId="49" fontId="3" fillId="0" borderId="23" xfId="0" applyNumberFormat="1" applyFont="1" applyBorder="1" applyAlignment="1">
      <alignment horizontal="center"/>
    </xf>
    <xf numFmtId="49" fontId="3" fillId="0" borderId="13" xfId="0" applyNumberFormat="1" applyFont="1" applyBorder="1" applyAlignment="1">
      <alignment horizontal="center"/>
    </xf>
    <xf numFmtId="0" fontId="3" fillId="0" borderId="33" xfId="0" quotePrefix="1" applyFont="1" applyBorder="1" applyAlignment="1">
      <alignment horizontal="right"/>
    </xf>
    <xf numFmtId="49" fontId="3" fillId="0" borderId="15" xfId="0" applyNumberFormat="1" applyFont="1" applyBorder="1" applyAlignment="1">
      <alignment horizontal="center"/>
    </xf>
    <xf numFmtId="187" fontId="3" fillId="0" borderId="4" xfId="1" applyNumberFormat="1" applyFont="1" applyBorder="1"/>
    <xf numFmtId="0" fontId="3" fillId="0" borderId="4" xfId="0" quotePrefix="1" applyFont="1" applyBorder="1" applyAlignment="1">
      <alignment horizontal="right"/>
    </xf>
    <xf numFmtId="49" fontId="3" fillId="0" borderId="19" xfId="0" applyNumberFormat="1" applyFont="1" applyBorder="1" applyAlignment="1">
      <alignment horizontal="left"/>
    </xf>
    <xf numFmtId="49" fontId="3" fillId="0" borderId="33" xfId="0" applyNumberFormat="1" applyFont="1" applyBorder="1" applyAlignment="1">
      <alignment horizontal="left"/>
    </xf>
    <xf numFmtId="49" fontId="3" fillId="0" borderId="33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left"/>
    </xf>
    <xf numFmtId="49" fontId="3" fillId="0" borderId="4" xfId="0" applyNumberFormat="1" applyFont="1" applyBorder="1" applyAlignment="1">
      <alignment horizontal="center"/>
    </xf>
    <xf numFmtId="49" fontId="3" fillId="0" borderId="14" xfId="0" applyNumberFormat="1" applyFont="1" applyBorder="1" applyAlignment="1">
      <alignment horizontal="center"/>
    </xf>
    <xf numFmtId="0" fontId="3" fillId="0" borderId="5" xfId="0" quotePrefix="1" applyFont="1" applyBorder="1" applyAlignment="1">
      <alignment horizontal="right"/>
    </xf>
    <xf numFmtId="49" fontId="3" fillId="0" borderId="16" xfId="0" applyNumberFormat="1" applyFont="1" applyBorder="1" applyAlignment="1">
      <alignment horizontal="center"/>
    </xf>
    <xf numFmtId="49" fontId="2" fillId="0" borderId="17" xfId="0" applyNumberFormat="1" applyFont="1" applyBorder="1" applyAlignment="1">
      <alignment horizontal="left" vertical="justify"/>
    </xf>
    <xf numFmtId="49" fontId="3" fillId="0" borderId="21" xfId="0" applyNumberFormat="1" applyFont="1" applyBorder="1" applyAlignment="1">
      <alignment horizontal="center"/>
    </xf>
    <xf numFmtId="49" fontId="3" fillId="0" borderId="22" xfId="0" applyNumberFormat="1" applyFont="1" applyBorder="1" applyAlignment="1">
      <alignment horizontal="center"/>
    </xf>
    <xf numFmtId="187" fontId="3" fillId="0" borderId="6" xfId="1" applyNumberFormat="1" applyFont="1" applyBorder="1"/>
    <xf numFmtId="0" fontId="3" fillId="0" borderId="6" xfId="0" quotePrefix="1" applyFont="1" applyBorder="1" applyAlignment="1">
      <alignment horizontal="right"/>
    </xf>
    <xf numFmtId="187" fontId="2" fillId="0" borderId="27" xfId="1" applyNumberFormat="1" applyFont="1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3" fontId="5" fillId="0" borderId="10" xfId="0" quotePrefix="1" applyNumberFormat="1" applyFont="1" applyBorder="1" applyAlignment="1">
      <alignment horizontal="center"/>
    </xf>
    <xf numFmtId="187" fontId="16" fillId="0" borderId="12" xfId="1" quotePrefix="1" applyNumberFormat="1" applyFont="1" applyBorder="1" applyAlignment="1">
      <alignment horizontal="center"/>
    </xf>
    <xf numFmtId="49" fontId="2" fillId="0" borderId="20" xfId="0" applyNumberFormat="1" applyFont="1" applyBorder="1" applyAlignment="1">
      <alignment horizontal="left" vertical="justify"/>
    </xf>
    <xf numFmtId="0" fontId="2" fillId="0" borderId="1" xfId="0" quotePrefix="1" applyFont="1" applyBorder="1"/>
    <xf numFmtId="0" fontId="2" fillId="0" borderId="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2" xfId="0" quotePrefix="1" applyFont="1" applyBorder="1" applyAlignment="1">
      <alignment horizontal="right"/>
    </xf>
    <xf numFmtId="49" fontId="2" fillId="0" borderId="1" xfId="0" applyNumberFormat="1" applyFont="1" applyBorder="1" applyAlignment="1">
      <alignment horizontal="left"/>
    </xf>
    <xf numFmtId="187" fontId="3" fillId="0" borderId="10" xfId="1" applyNumberFormat="1" applyFont="1" applyBorder="1"/>
    <xf numFmtId="49" fontId="2" fillId="0" borderId="20" xfId="0" applyNumberFormat="1" applyFont="1" applyBorder="1" applyAlignment="1">
      <alignment horizontal="left"/>
    </xf>
    <xf numFmtId="49" fontId="3" fillId="0" borderId="19" xfId="0" applyNumberFormat="1" applyFont="1" applyBorder="1" applyAlignment="1">
      <alignment horizontal="center"/>
    </xf>
    <xf numFmtId="0" fontId="3" fillId="0" borderId="10" xfId="0" quotePrefix="1" applyFont="1" applyBorder="1" applyAlignment="1">
      <alignment horizontal="right"/>
    </xf>
    <xf numFmtId="187" fontId="3" fillId="0" borderId="14" xfId="1" applyNumberFormat="1" applyFont="1" applyBorder="1"/>
    <xf numFmtId="187" fontId="3" fillId="0" borderId="15" xfId="1" applyNumberFormat="1" applyFont="1" applyBorder="1"/>
    <xf numFmtId="0" fontId="3" fillId="0" borderId="4" xfId="0" applyFont="1" applyBorder="1" applyAlignment="1">
      <alignment horizont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2" fillId="0" borderId="29" xfId="0" applyFont="1" applyBorder="1"/>
    <xf numFmtId="0" fontId="3" fillId="0" borderId="20" xfId="0" applyFont="1" applyBorder="1"/>
    <xf numFmtId="0" fontId="3" fillId="0" borderId="11" xfId="0" applyFont="1" applyBorder="1"/>
    <xf numFmtId="0" fontId="2" fillId="0" borderId="20" xfId="0" applyFont="1" applyBorder="1" applyAlignment="1">
      <alignment horizontal="left"/>
    </xf>
    <xf numFmtId="0" fontId="3" fillId="0" borderId="27" xfId="0" quotePrefix="1" applyFont="1" applyBorder="1" applyAlignment="1">
      <alignment horizontal="right"/>
    </xf>
    <xf numFmtId="43" fontId="3" fillId="0" borderId="31" xfId="1" applyNumberFormat="1" applyFont="1" applyBorder="1"/>
    <xf numFmtId="49" fontId="3" fillId="0" borderId="46" xfId="0" applyNumberFormat="1" applyFont="1" applyBorder="1" applyAlignment="1">
      <alignment horizontal="center"/>
    </xf>
    <xf numFmtId="49" fontId="3" fillId="0" borderId="47" xfId="0" applyNumberFormat="1" applyFont="1" applyBorder="1" applyAlignment="1">
      <alignment horizontal="center"/>
    </xf>
    <xf numFmtId="0" fontId="2" fillId="0" borderId="12" xfId="0" quotePrefix="1" applyFont="1" applyBorder="1"/>
    <xf numFmtId="43" fontId="2" fillId="0" borderId="12" xfId="0" applyNumberFormat="1" applyFont="1" applyBorder="1"/>
    <xf numFmtId="43" fontId="2" fillId="0" borderId="6" xfId="0" applyNumberFormat="1" applyFont="1" applyBorder="1"/>
    <xf numFmtId="43" fontId="2" fillId="0" borderId="12" xfId="1" applyNumberFormat="1" applyFont="1" applyBorder="1"/>
    <xf numFmtId="43" fontId="2" fillId="0" borderId="30" xfId="1" applyNumberFormat="1" applyFont="1" applyBorder="1"/>
    <xf numFmtId="43" fontId="3" fillId="0" borderId="31" xfId="0" applyNumberFormat="1" applyFont="1" applyBorder="1"/>
    <xf numFmtId="43" fontId="2" fillId="0" borderId="4" xfId="1" applyNumberFormat="1" applyFont="1" applyBorder="1" applyAlignment="1">
      <alignment horizontal="center"/>
    </xf>
    <xf numFmtId="43" fontId="2" fillId="0" borderId="30" xfId="1" applyNumberFormat="1" applyFont="1" applyBorder="1" applyAlignment="1">
      <alignment horizontal="center"/>
    </xf>
    <xf numFmtId="43" fontId="7" fillId="0" borderId="4" xfId="1" applyNumberFormat="1" applyFont="1" applyBorder="1" applyAlignment="1">
      <alignment horizontal="center"/>
    </xf>
    <xf numFmtId="43" fontId="7" fillId="0" borderId="2" xfId="1" applyNumberFormat="1" applyFont="1" applyBorder="1" applyAlignment="1">
      <alignment horizontal="center"/>
    </xf>
    <xf numFmtId="43" fontId="3" fillId="0" borderId="12" xfId="1" applyNumberFormat="1" applyFont="1" applyBorder="1"/>
    <xf numFmtId="43" fontId="3" fillId="0" borderId="4" xfId="1" applyNumberFormat="1" applyFont="1" applyBorder="1"/>
    <xf numFmtId="43" fontId="3" fillId="0" borderId="33" xfId="1" applyNumberFormat="1" applyFont="1" applyBorder="1"/>
    <xf numFmtId="43" fontId="3" fillId="0" borderId="10" xfId="1" applyNumberFormat="1" applyFont="1" applyBorder="1"/>
    <xf numFmtId="43" fontId="3" fillId="0" borderId="6" xfId="1" applyNumberFormat="1" applyFont="1" applyBorder="1"/>
    <xf numFmtId="43" fontId="3" fillId="0" borderId="27" xfId="1" applyNumberFormat="1" applyFont="1" applyBorder="1"/>
    <xf numFmtId="3" fontId="5" fillId="0" borderId="10" xfId="0" quotePrefix="1" applyNumberFormat="1" applyFont="1" applyBorder="1" applyAlignment="1">
      <alignment horizontal="left"/>
    </xf>
    <xf numFmtId="0" fontId="2" fillId="0" borderId="4" xfId="0" quotePrefix="1" applyFont="1" applyBorder="1"/>
    <xf numFmtId="0" fontId="2" fillId="0" borderId="4" xfId="0" quotePrefix="1" applyFont="1" applyBorder="1" applyAlignment="1">
      <alignment horizontal="left"/>
    </xf>
    <xf numFmtId="0" fontId="2" fillId="0" borderId="10" xfId="0" quotePrefix="1" applyFont="1" applyBorder="1" applyAlignment="1">
      <alignment horizontal="left"/>
    </xf>
    <xf numFmtId="0" fontId="2" fillId="0" borderId="5" xfId="0" quotePrefix="1" applyFont="1" applyBorder="1" applyAlignment="1">
      <alignment horizontal="left"/>
    </xf>
    <xf numFmtId="0" fontId="2" fillId="0" borderId="11" xfId="0" quotePrefix="1" applyFont="1" applyBorder="1" applyAlignment="1">
      <alignment horizontal="left"/>
    </xf>
    <xf numFmtId="43" fontId="2" fillId="0" borderId="33" xfId="1" applyNumberFormat="1" applyFont="1" applyBorder="1"/>
    <xf numFmtId="0" fontId="3" fillId="0" borderId="28" xfId="0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49" fontId="3" fillId="0" borderId="40" xfId="0" applyNumberFormat="1" applyFont="1" applyBorder="1" applyAlignment="1">
      <alignment horizontal="center"/>
    </xf>
    <xf numFmtId="49" fontId="3" fillId="0" borderId="14" xfId="0" applyNumberFormat="1" applyFont="1" applyBorder="1" applyAlignment="1">
      <alignment horizontal="left"/>
    </xf>
    <xf numFmtId="49" fontId="3" fillId="0" borderId="43" xfId="0" applyNumberFormat="1" applyFont="1" applyBorder="1" applyAlignment="1">
      <alignment horizontal="center"/>
    </xf>
    <xf numFmtId="49" fontId="3" fillId="0" borderId="44" xfId="0" applyNumberFormat="1" applyFont="1" applyBorder="1" applyAlignment="1">
      <alignment horizontal="center"/>
    </xf>
    <xf numFmtId="49" fontId="3" fillId="0" borderId="23" xfId="0" applyNumberFormat="1" applyFont="1" applyBorder="1" applyAlignment="1">
      <alignment horizontal="left"/>
    </xf>
    <xf numFmtId="0" fontId="3" fillId="0" borderId="42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16" fillId="0" borderId="10" xfId="0" quotePrefix="1" applyFont="1" applyBorder="1" applyAlignment="1">
      <alignment wrapText="1"/>
    </xf>
    <xf numFmtId="0" fontId="16" fillId="0" borderId="4" xfId="0" quotePrefix="1" applyFont="1" applyBorder="1" applyAlignment="1">
      <alignment vertical="center" wrapText="1"/>
    </xf>
    <xf numFmtId="0" fontId="5" fillId="0" borderId="4" xfId="0" quotePrefix="1" applyFont="1" applyBorder="1" applyAlignment="1">
      <alignment wrapText="1"/>
    </xf>
    <xf numFmtId="187" fontId="2" fillId="0" borderId="4" xfId="1" quotePrefix="1" applyNumberFormat="1" applyFont="1" applyBorder="1" applyAlignment="1">
      <alignment horizontal="left"/>
    </xf>
    <xf numFmtId="0" fontId="2" fillId="0" borderId="4" xfId="0" applyFont="1" applyBorder="1" applyAlignment="1">
      <alignment horizontal="left"/>
    </xf>
    <xf numFmtId="187" fontId="2" fillId="0" borderId="12" xfId="0" quotePrefix="1" applyNumberFormat="1" applyFont="1" applyBorder="1" applyAlignment="1">
      <alignment horizontal="left"/>
    </xf>
    <xf numFmtId="187" fontId="5" fillId="0" borderId="4" xfId="1" quotePrefix="1" applyNumberFormat="1" applyFont="1" applyBorder="1" applyAlignment="1">
      <alignment horizontal="left"/>
    </xf>
    <xf numFmtId="187" fontId="16" fillId="0" borderId="4" xfId="1" quotePrefix="1" applyNumberFormat="1" applyFont="1" applyBorder="1" applyAlignment="1">
      <alignment horizontal="left"/>
    </xf>
    <xf numFmtId="3" fontId="2" fillId="0" borderId="4" xfId="0" quotePrefix="1" applyNumberFormat="1" applyFont="1" applyBorder="1" applyAlignment="1">
      <alignment horizontal="left"/>
    </xf>
    <xf numFmtId="0" fontId="2" fillId="0" borderId="12" xfId="0" quotePrefix="1" applyFont="1" applyBorder="1" applyAlignment="1">
      <alignment horizontal="left"/>
    </xf>
    <xf numFmtId="49" fontId="3" fillId="0" borderId="14" xfId="0" applyNumberFormat="1" applyFont="1" applyBorder="1" applyAlignment="1">
      <alignment horizontal="left"/>
    </xf>
    <xf numFmtId="0" fontId="19" fillId="0" borderId="0" xfId="0" applyFont="1"/>
    <xf numFmtId="0" fontId="18" fillId="0" borderId="29" xfId="0" applyFont="1" applyBorder="1" applyAlignment="1">
      <alignment horizontal="center"/>
    </xf>
    <xf numFmtId="0" fontId="18" fillId="0" borderId="35" xfId="0" applyFont="1" applyBorder="1" applyAlignment="1">
      <alignment horizontal="center" vertical="center"/>
    </xf>
    <xf numFmtId="0" fontId="18" fillId="0" borderId="35" xfId="0" applyFont="1" applyBorder="1" applyAlignment="1">
      <alignment horizontal="center"/>
    </xf>
    <xf numFmtId="0" fontId="18" fillId="0" borderId="30" xfId="0" applyFont="1" applyBorder="1" applyAlignment="1">
      <alignment horizontal="center"/>
    </xf>
    <xf numFmtId="0" fontId="18" fillId="0" borderId="25" xfId="0" applyFont="1" applyBorder="1" applyAlignment="1">
      <alignment horizontal="center" vertical="center"/>
    </xf>
    <xf numFmtId="0" fontId="18" fillId="0" borderId="25" xfId="0" applyFont="1" applyBorder="1" applyAlignment="1">
      <alignment horizontal="center"/>
    </xf>
    <xf numFmtId="0" fontId="18" fillId="0" borderId="24" xfId="0" applyFont="1" applyBorder="1"/>
    <xf numFmtId="0" fontId="19" fillId="0" borderId="36" xfId="0" applyFont="1" applyBorder="1"/>
    <xf numFmtId="0" fontId="19" fillId="0" borderId="18" xfId="0" applyFont="1" applyBorder="1"/>
    <xf numFmtId="0" fontId="19" fillId="0" borderId="3" xfId="0" applyFont="1" applyBorder="1"/>
    <xf numFmtId="0" fontId="18" fillId="0" borderId="21" xfId="0" applyFont="1" applyBorder="1"/>
    <xf numFmtId="0" fontId="19" fillId="0" borderId="39" xfId="0" applyFont="1" applyBorder="1"/>
    <xf numFmtId="0" fontId="19" fillId="0" borderId="22" xfId="0" applyFont="1" applyBorder="1"/>
    <xf numFmtId="0" fontId="19" fillId="0" borderId="6" xfId="0" applyFont="1" applyBorder="1"/>
    <xf numFmtId="0" fontId="19" fillId="0" borderId="14" xfId="0" applyFont="1" applyBorder="1"/>
    <xf numFmtId="0" fontId="18" fillId="0" borderId="37" xfId="0" applyFont="1" applyBorder="1"/>
    <xf numFmtId="0" fontId="19" fillId="0" borderId="37" xfId="0" applyFont="1" applyBorder="1"/>
    <xf numFmtId="0" fontId="19" fillId="0" borderId="15" xfId="0" applyFont="1" applyBorder="1"/>
    <xf numFmtId="0" fontId="19" fillId="0" borderId="4" xfId="0" applyFont="1" applyBorder="1"/>
    <xf numFmtId="187" fontId="19" fillId="0" borderId="4" xfId="1" applyNumberFormat="1" applyFont="1" applyBorder="1"/>
    <xf numFmtId="0" fontId="19" fillId="0" borderId="4" xfId="0" applyFont="1" applyBorder="1" applyAlignment="1">
      <alignment horizontal="center"/>
    </xf>
    <xf numFmtId="187" fontId="19" fillId="0" borderId="4" xfId="1" applyNumberFormat="1" applyFont="1" applyBorder="1" applyAlignment="1">
      <alignment horizontal="center"/>
    </xf>
    <xf numFmtId="187" fontId="18" fillId="0" borderId="11" xfId="1" applyNumberFormat="1" applyFont="1" applyBorder="1"/>
    <xf numFmtId="0" fontId="18" fillId="0" borderId="11" xfId="0" applyFont="1" applyBorder="1" applyAlignment="1">
      <alignment horizontal="center"/>
    </xf>
    <xf numFmtId="0" fontId="18" fillId="0" borderId="0" xfId="0" applyFont="1"/>
    <xf numFmtId="0" fontId="19" fillId="0" borderId="21" xfId="0" applyFont="1" applyBorder="1"/>
    <xf numFmtId="0" fontId="18" fillId="0" borderId="39" xfId="0" applyFont="1" applyBorder="1"/>
    <xf numFmtId="187" fontId="19" fillId="0" borderId="6" xfId="1" applyNumberFormat="1" applyFont="1" applyBorder="1"/>
    <xf numFmtId="0" fontId="19" fillId="0" borderId="6" xfId="0" applyFont="1" applyBorder="1" applyAlignment="1">
      <alignment horizontal="center"/>
    </xf>
    <xf numFmtId="0" fontId="19" fillId="0" borderId="19" xfId="0" applyFont="1" applyBorder="1"/>
    <xf numFmtId="0" fontId="19" fillId="0" borderId="38" xfId="0" applyFont="1" applyBorder="1"/>
    <xf numFmtId="0" fontId="19" fillId="0" borderId="20" xfId="0" applyFont="1" applyBorder="1"/>
    <xf numFmtId="187" fontId="19" fillId="0" borderId="10" xfId="1" applyNumberFormat="1" applyFont="1" applyBorder="1"/>
    <xf numFmtId="0" fontId="19" fillId="0" borderId="10" xfId="0" applyFont="1" applyBorder="1" applyAlignment="1">
      <alignment horizontal="center"/>
    </xf>
    <xf numFmtId="0" fontId="19" fillId="0" borderId="2" xfId="0" applyFont="1" applyBorder="1"/>
    <xf numFmtId="0" fontId="18" fillId="0" borderId="0" xfId="0" applyFont="1" applyBorder="1"/>
    <xf numFmtId="0" fontId="19" fillId="0" borderId="0" xfId="0" applyFont="1" applyBorder="1"/>
    <xf numFmtId="0" fontId="19" fillId="0" borderId="1" xfId="0" applyFont="1" applyBorder="1"/>
    <xf numFmtId="187" fontId="19" fillId="0" borderId="12" xfId="1" applyNumberFormat="1" applyFont="1" applyBorder="1"/>
    <xf numFmtId="0" fontId="19" fillId="0" borderId="12" xfId="0" applyFont="1" applyBorder="1" applyAlignment="1">
      <alignment horizontal="center"/>
    </xf>
    <xf numFmtId="0" fontId="19" fillId="0" borderId="16" xfId="0" applyFont="1" applyBorder="1"/>
    <xf numFmtId="0" fontId="18" fillId="0" borderId="48" xfId="0" applyFont="1" applyBorder="1"/>
    <xf numFmtId="0" fontId="19" fillId="0" borderId="48" xfId="0" applyFont="1" applyBorder="1"/>
    <xf numFmtId="0" fontId="19" fillId="0" borderId="17" xfId="0" applyFont="1" applyBorder="1"/>
    <xf numFmtId="187" fontId="19" fillId="0" borderId="5" xfId="1" applyNumberFormat="1" applyFont="1" applyBorder="1"/>
    <xf numFmtId="0" fontId="19" fillId="0" borderId="5" xfId="0" applyFont="1" applyBorder="1" applyAlignment="1">
      <alignment horizontal="center"/>
    </xf>
    <xf numFmtId="0" fontId="18" fillId="0" borderId="38" xfId="0" applyFont="1" applyBorder="1"/>
    <xf numFmtId="187" fontId="19" fillId="0" borderId="10" xfId="1" applyNumberFormat="1" applyFont="1" applyBorder="1" applyAlignment="1">
      <alignment horizontal="center"/>
    </xf>
    <xf numFmtId="0" fontId="18" fillId="0" borderId="14" xfId="0" applyFont="1" applyBorder="1"/>
    <xf numFmtId="0" fontId="18" fillId="0" borderId="36" xfId="0" applyFont="1" applyBorder="1"/>
    <xf numFmtId="0" fontId="19" fillId="0" borderId="40" xfId="0" applyFont="1" applyBorder="1"/>
    <xf numFmtId="0" fontId="19" fillId="0" borderId="41" xfId="0" applyFont="1" applyBorder="1"/>
    <xf numFmtId="0" fontId="19" fillId="0" borderId="42" xfId="0" applyFont="1" applyBorder="1"/>
    <xf numFmtId="0" fontId="19" fillId="0" borderId="0" xfId="0" applyFont="1" applyBorder="1" applyAlignment="1">
      <alignment horizontal="center"/>
    </xf>
    <xf numFmtId="187" fontId="18" fillId="0" borderId="9" xfId="1" applyNumberFormat="1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187" fontId="19" fillId="0" borderId="0" xfId="1" applyNumberFormat="1" applyFont="1" applyBorder="1"/>
    <xf numFmtId="43" fontId="19" fillId="0" borderId="4" xfId="1" applyFont="1" applyBorder="1"/>
    <xf numFmtId="43" fontId="18" fillId="0" borderId="11" xfId="1" applyFont="1" applyBorder="1"/>
    <xf numFmtId="43" fontId="19" fillId="0" borderId="4" xfId="1" applyFont="1" applyBorder="1" applyAlignment="1">
      <alignment horizontal="center"/>
    </xf>
    <xf numFmtId="43" fontId="19" fillId="0" borderId="10" xfId="1" applyFont="1" applyBorder="1"/>
    <xf numFmtId="43" fontId="19" fillId="0" borderId="12" xfId="1" applyFont="1" applyBorder="1"/>
    <xf numFmtId="43" fontId="19" fillId="0" borderId="5" xfId="1" applyFont="1" applyBorder="1"/>
    <xf numFmtId="43" fontId="19" fillId="0" borderId="10" xfId="1" applyFont="1" applyBorder="1" applyAlignment="1">
      <alignment horizontal="center"/>
    </xf>
    <xf numFmtId="43" fontId="19" fillId="0" borderId="6" xfId="1" applyFont="1" applyBorder="1"/>
    <xf numFmtId="43" fontId="18" fillId="0" borderId="9" xfId="1" applyFont="1" applyBorder="1" applyAlignment="1">
      <alignment horizontal="center"/>
    </xf>
    <xf numFmtId="43" fontId="19" fillId="0" borderId="11" xfId="1" applyFont="1" applyBorder="1"/>
    <xf numFmtId="0" fontId="18" fillId="0" borderId="42" xfId="0" applyFont="1" applyBorder="1" applyAlignment="1">
      <alignment horizontal="center"/>
    </xf>
    <xf numFmtId="0" fontId="18" fillId="0" borderId="8" xfId="0" applyFont="1" applyBorder="1" applyAlignment="1">
      <alignment horizontal="center"/>
    </xf>
    <xf numFmtId="49" fontId="3" fillId="0" borderId="42" xfId="0" applyNumberFormat="1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0" fontId="14" fillId="0" borderId="34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3" fillId="0" borderId="31" xfId="0" applyNumberFormat="1" applyFont="1" applyBorder="1" applyAlignment="1">
      <alignment horizontal="center"/>
    </xf>
    <xf numFmtId="49" fontId="3" fillId="0" borderId="44" xfId="0" applyNumberFormat="1" applyFont="1" applyBorder="1" applyAlignment="1">
      <alignment horizontal="center"/>
    </xf>
    <xf numFmtId="49" fontId="3" fillId="0" borderId="11" xfId="0" applyNumberFormat="1" applyFont="1" applyBorder="1" applyAlignment="1">
      <alignment horizontal="center"/>
    </xf>
    <xf numFmtId="49" fontId="3" fillId="0" borderId="42" xfId="0" applyNumberFormat="1" applyFont="1" applyBorder="1" applyAlignment="1">
      <alignment horizontal="center"/>
    </xf>
    <xf numFmtId="49" fontId="3" fillId="0" borderId="11" xfId="0" applyNumberFormat="1" applyFont="1" applyBorder="1" applyAlignment="1">
      <alignment horizontal="center"/>
    </xf>
    <xf numFmtId="49" fontId="3" fillId="0" borderId="44" xfId="0" applyNumberFormat="1" applyFont="1" applyBorder="1" applyAlignment="1">
      <alignment horizontal="center"/>
    </xf>
    <xf numFmtId="49" fontId="3" fillId="0" borderId="37" xfId="0" applyNumberFormat="1" applyFont="1" applyBorder="1" applyAlignment="1">
      <alignment horizontal="center"/>
    </xf>
    <xf numFmtId="0" fontId="3" fillId="0" borderId="37" xfId="0" applyFont="1" applyBorder="1" applyAlignment="1">
      <alignment horizontal="center" vertical="center"/>
    </xf>
    <xf numFmtId="43" fontId="17" fillId="0" borderId="0" xfId="1" applyNumberFormat="1" applyFont="1" applyBorder="1"/>
    <xf numFmtId="0" fontId="18" fillId="0" borderId="0" xfId="0" applyFont="1" applyAlignment="1"/>
    <xf numFmtId="0" fontId="14" fillId="0" borderId="1" xfId="0" applyFont="1" applyBorder="1" applyAlignment="1">
      <alignment horizontal="center" vertical="center"/>
    </xf>
    <xf numFmtId="0" fontId="20" fillId="0" borderId="2" xfId="0" applyFont="1" applyBorder="1" applyAlignment="1">
      <alignment horizontal="left" vertical="center"/>
    </xf>
    <xf numFmtId="0" fontId="3" fillId="0" borderId="29" xfId="0" applyFont="1" applyBorder="1" applyAlignment="1">
      <alignment horizontal="center"/>
    </xf>
    <xf numFmtId="0" fontId="18" fillId="0" borderId="34" xfId="0" applyFont="1" applyBorder="1" applyAlignment="1">
      <alignment horizontal="center" vertical="center"/>
    </xf>
    <xf numFmtId="0" fontId="18" fillId="0" borderId="26" xfId="0" applyFont="1" applyBorder="1" applyAlignment="1">
      <alignment horizontal="center" vertical="center"/>
    </xf>
    <xf numFmtId="0" fontId="21" fillId="0" borderId="29" xfId="0" applyFont="1" applyBorder="1" applyAlignment="1">
      <alignment horizontal="center" vertical="center"/>
    </xf>
    <xf numFmtId="0" fontId="21" fillId="0" borderId="3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187" fontId="2" fillId="0" borderId="10" xfId="1" quotePrefix="1" applyNumberFormat="1" applyFont="1" applyBorder="1" applyAlignment="1">
      <alignment horizontal="center"/>
    </xf>
    <xf numFmtId="187" fontId="3" fillId="0" borderId="11" xfId="1" quotePrefix="1" applyNumberFormat="1" applyFont="1" applyBorder="1" applyAlignment="1">
      <alignment horizontal="center"/>
    </xf>
    <xf numFmtId="49" fontId="2" fillId="0" borderId="16" xfId="0" applyNumberFormat="1" applyFont="1" applyBorder="1"/>
    <xf numFmtId="43" fontId="2" fillId="0" borderId="5" xfId="0" applyNumberFormat="1" applyFont="1" applyBorder="1"/>
    <xf numFmtId="3" fontId="5" fillId="0" borderId="5" xfId="0" quotePrefix="1" applyNumberFormat="1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187" fontId="3" fillId="0" borderId="29" xfId="0" applyNumberFormat="1" applyFont="1" applyBorder="1"/>
    <xf numFmtId="187" fontId="3" fillId="0" borderId="4" xfId="0" applyNumberFormat="1" applyFont="1" applyBorder="1"/>
    <xf numFmtId="0" fontId="2" fillId="0" borderId="12" xfId="0" applyFont="1" applyBorder="1" applyAlignment="1">
      <alignment horizontal="left" vertical="center"/>
    </xf>
    <xf numFmtId="0" fontId="3" fillId="0" borderId="2" xfId="0" applyFont="1" applyBorder="1" applyAlignment="1">
      <alignment horizontal="center"/>
    </xf>
    <xf numFmtId="49" fontId="3" fillId="0" borderId="20" xfId="0" applyNumberFormat="1" applyFont="1" applyBorder="1" applyAlignment="1">
      <alignment horizontal="center"/>
    </xf>
    <xf numFmtId="49" fontId="3" fillId="0" borderId="27" xfId="0" applyNumberFormat="1" applyFont="1" applyBorder="1" applyAlignment="1">
      <alignment horizontal="center" vertical="justify"/>
    </xf>
    <xf numFmtId="49" fontId="3" fillId="0" borderId="12" xfId="0" applyNumberFormat="1" applyFont="1" applyBorder="1" applyAlignment="1">
      <alignment horizontal="center" vertical="justify"/>
    </xf>
    <xf numFmtId="49" fontId="3" fillId="0" borderId="17" xfId="0" applyNumberFormat="1" applyFont="1" applyBorder="1" applyAlignment="1">
      <alignment horizontal="center"/>
    </xf>
    <xf numFmtId="0" fontId="3" fillId="0" borderId="2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2" fillId="0" borderId="15" xfId="0" applyNumberFormat="1" applyFont="1" applyBorder="1" applyAlignment="1">
      <alignment horizontal="center"/>
    </xf>
    <xf numFmtId="49" fontId="2" fillId="0" borderId="17" xfId="0" applyNumberFormat="1" applyFont="1" applyBorder="1" applyAlignment="1">
      <alignment horizontal="center"/>
    </xf>
    <xf numFmtId="49" fontId="2" fillId="0" borderId="10" xfId="0" applyNumberFormat="1" applyFon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49" fontId="2" fillId="0" borderId="15" xfId="0" applyNumberFormat="1" applyFont="1" applyBorder="1" applyAlignment="1">
      <alignment horizontal="center" vertical="justify"/>
    </xf>
    <xf numFmtId="49" fontId="2" fillId="0" borderId="20" xfId="0" applyNumberFormat="1" applyFont="1" applyBorder="1" applyAlignment="1">
      <alignment horizontal="center" vertical="justify"/>
    </xf>
    <xf numFmtId="49" fontId="2" fillId="0" borderId="17" xfId="0" applyNumberFormat="1" applyFont="1" applyBorder="1" applyAlignment="1">
      <alignment horizontal="center" vertical="justify"/>
    </xf>
    <xf numFmtId="49" fontId="7" fillId="0" borderId="15" xfId="0" applyNumberFormat="1" applyFont="1" applyBorder="1" applyAlignment="1">
      <alignment horizontal="center" vertical="justify"/>
    </xf>
    <xf numFmtId="0" fontId="2" fillId="0" borderId="26" xfId="0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49" fontId="2" fillId="0" borderId="20" xfId="0" applyNumberFormat="1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49" fontId="2" fillId="0" borderId="2" xfId="0" applyNumberFormat="1" applyFont="1" applyBorder="1" applyAlignment="1">
      <alignment horizontal="left"/>
    </xf>
    <xf numFmtId="49" fontId="2" fillId="0" borderId="22" xfId="0" applyNumberFormat="1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14" fillId="0" borderId="29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3" fillId="0" borderId="1" xfId="0" applyFont="1" applyBorder="1" applyAlignment="1">
      <alignment horizontal="left" vertical="center"/>
    </xf>
    <xf numFmtId="0" fontId="24" fillId="0" borderId="12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49" fontId="26" fillId="0" borderId="14" xfId="0" applyNumberFormat="1" applyFont="1" applyBorder="1" applyAlignment="1">
      <alignment horizontal="center"/>
    </xf>
    <xf numFmtId="0" fontId="26" fillId="0" borderId="15" xfId="0" applyFont="1" applyBorder="1"/>
    <xf numFmtId="187" fontId="26" fillId="0" borderId="4" xfId="1" applyNumberFormat="1" applyFont="1" applyBorder="1"/>
    <xf numFmtId="43" fontId="26" fillId="0" borderId="4" xfId="1" applyNumberFormat="1" applyFont="1" applyBorder="1"/>
    <xf numFmtId="0" fontId="26" fillId="0" borderId="1" xfId="0" applyFont="1" applyBorder="1"/>
    <xf numFmtId="0" fontId="26" fillId="0" borderId="22" xfId="0" applyFont="1" applyBorder="1"/>
    <xf numFmtId="187" fontId="26" fillId="0" borderId="6" xfId="1" applyNumberFormat="1" applyFont="1" applyBorder="1"/>
    <xf numFmtId="49" fontId="26" fillId="0" borderId="19" xfId="0" applyNumberFormat="1" applyFont="1" applyBorder="1" applyAlignment="1">
      <alignment horizontal="center"/>
    </xf>
    <xf numFmtId="187" fontId="26" fillId="0" borderId="12" xfId="1" applyNumberFormat="1" applyFont="1" applyBorder="1"/>
    <xf numFmtId="49" fontId="23" fillId="0" borderId="40" xfId="0" applyNumberFormat="1" applyFont="1" applyBorder="1" applyAlignment="1">
      <alignment horizontal="center"/>
    </xf>
    <xf numFmtId="0" fontId="23" fillId="0" borderId="42" xfId="0" applyFont="1" applyBorder="1" applyAlignment="1">
      <alignment horizontal="center"/>
    </xf>
    <xf numFmtId="43" fontId="27" fillId="0" borderId="11" xfId="1" applyNumberFormat="1" applyFont="1" applyBorder="1"/>
    <xf numFmtId="0" fontId="19" fillId="0" borderId="15" xfId="0" applyFont="1" applyBorder="1" applyAlignment="1">
      <alignment horizontal="center"/>
    </xf>
    <xf numFmtId="0" fontId="18" fillId="0" borderId="15" xfId="0" applyFont="1" applyBorder="1" applyAlignment="1">
      <alignment horizontal="center"/>
    </xf>
    <xf numFmtId="0" fontId="19" fillId="0" borderId="20" xfId="0" applyFont="1" applyBorder="1" applyAlignment="1">
      <alignment horizontal="center"/>
    </xf>
    <xf numFmtId="0" fontId="19" fillId="0" borderId="17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0" borderId="22" xfId="0" applyFont="1" applyBorder="1" applyAlignment="1">
      <alignment horizontal="center"/>
    </xf>
    <xf numFmtId="0" fontId="18" fillId="0" borderId="20" xfId="0" applyFont="1" applyBorder="1" applyAlignment="1">
      <alignment horizontal="center"/>
    </xf>
    <xf numFmtId="0" fontId="18" fillId="0" borderId="29" xfId="0" applyFont="1" applyBorder="1" applyAlignment="1">
      <alignment horizontal="center" vertical="center"/>
    </xf>
    <xf numFmtId="0" fontId="18" fillId="0" borderId="30" xfId="0" applyFont="1" applyBorder="1" applyAlignment="1">
      <alignment horizontal="center" vertical="center"/>
    </xf>
    <xf numFmtId="0" fontId="19" fillId="0" borderId="0" xfId="0" quotePrefix="1" applyFont="1" applyBorder="1" applyAlignment="1">
      <alignment horizontal="center"/>
    </xf>
    <xf numFmtId="0" fontId="18" fillId="0" borderId="40" xfId="0" applyFont="1" applyBorder="1" applyAlignment="1">
      <alignment horizontal="center"/>
    </xf>
    <xf numFmtId="0" fontId="18" fillId="0" borderId="41" xfId="0" applyFont="1" applyBorder="1" applyAlignment="1">
      <alignment horizontal="center"/>
    </xf>
    <xf numFmtId="0" fontId="18" fillId="0" borderId="42" xfId="0" applyFont="1" applyBorder="1" applyAlignment="1">
      <alignment horizontal="center"/>
    </xf>
    <xf numFmtId="0" fontId="18" fillId="0" borderId="35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8" fillId="0" borderId="25" xfId="0" applyFont="1" applyBorder="1" applyAlignment="1">
      <alignment horizontal="center" vertical="center"/>
    </xf>
    <xf numFmtId="0" fontId="18" fillId="0" borderId="28" xfId="0" applyFont="1" applyBorder="1" applyAlignment="1">
      <alignment horizontal="center" vertical="center"/>
    </xf>
    <xf numFmtId="0" fontId="18" fillId="0" borderId="26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/>
    </xf>
    <xf numFmtId="0" fontId="18" fillId="0" borderId="45" xfId="0" applyFont="1" applyBorder="1" applyAlignment="1">
      <alignment horizontal="center"/>
    </xf>
    <xf numFmtId="0" fontId="18" fillId="0" borderId="8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3" fillId="0" borderId="29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49" fontId="3" fillId="0" borderId="40" xfId="0" applyNumberFormat="1" applyFont="1" applyBorder="1" applyAlignment="1">
      <alignment horizontal="center"/>
    </xf>
    <xf numFmtId="49" fontId="3" fillId="0" borderId="42" xfId="0" applyNumberFormat="1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13" fillId="0" borderId="35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49" fontId="3" fillId="0" borderId="31" xfId="0" applyNumberFormat="1" applyFont="1" applyBorder="1" applyAlignment="1">
      <alignment horizontal="center"/>
    </xf>
    <xf numFmtId="49" fontId="3" fillId="0" borderId="43" xfId="0" applyNumberFormat="1" applyFont="1" applyBorder="1" applyAlignment="1">
      <alignment horizontal="center"/>
    </xf>
    <xf numFmtId="49" fontId="3" fillId="0" borderId="44" xfId="0" applyNumberFormat="1" applyFont="1" applyBorder="1" applyAlignment="1">
      <alignment horizontal="center"/>
    </xf>
    <xf numFmtId="49" fontId="3" fillId="0" borderId="11" xfId="0" applyNumberFormat="1" applyFont="1" applyBorder="1" applyAlignment="1">
      <alignment horizontal="center"/>
    </xf>
    <xf numFmtId="49" fontId="3" fillId="0" borderId="23" xfId="0" applyNumberFormat="1" applyFont="1" applyBorder="1" applyAlignment="1">
      <alignment horizontal="left"/>
    </xf>
    <xf numFmtId="49" fontId="3" fillId="0" borderId="13" xfId="0" applyNumberFormat="1" applyFont="1" applyBorder="1" applyAlignment="1">
      <alignment horizontal="left"/>
    </xf>
    <xf numFmtId="49" fontId="3" fillId="0" borderId="41" xfId="0" applyNumberFormat="1" applyFont="1" applyBorder="1" applyAlignment="1">
      <alignment horizontal="center"/>
    </xf>
    <xf numFmtId="49" fontId="3" fillId="0" borderId="14" xfId="0" applyNumberFormat="1" applyFont="1" applyBorder="1" applyAlignment="1">
      <alignment horizontal="left"/>
    </xf>
    <xf numFmtId="49" fontId="3" fillId="0" borderId="15" xfId="0" applyNumberFormat="1" applyFont="1" applyBorder="1" applyAlignment="1">
      <alignment horizontal="left"/>
    </xf>
    <xf numFmtId="49" fontId="8" fillId="0" borderId="40" xfId="0" applyNumberFormat="1" applyFont="1" applyBorder="1" applyAlignment="1">
      <alignment horizontal="center"/>
    </xf>
    <xf numFmtId="49" fontId="8" fillId="0" borderId="42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49" fontId="8" fillId="0" borderId="41" xfId="0" applyNumberFormat="1" applyFont="1" applyBorder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/>
    </xf>
    <xf numFmtId="49" fontId="8" fillId="0" borderId="11" xfId="0" applyNumberFormat="1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49" fontId="8" fillId="0" borderId="43" xfId="0" applyNumberFormat="1" applyFont="1" applyBorder="1" applyAlignment="1">
      <alignment horizontal="center"/>
    </xf>
    <xf numFmtId="49" fontId="8" fillId="0" borderId="44" xfId="0" applyNumberFormat="1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9"/>
  <sheetViews>
    <sheetView tabSelected="1" topLeftCell="A49" workbookViewId="0">
      <selection activeCell="I52" sqref="I52"/>
    </sheetView>
  </sheetViews>
  <sheetFormatPr defaultRowHeight="21"/>
  <cols>
    <col min="1" max="1" width="2.28515625" style="357" customWidth="1"/>
    <col min="2" max="2" width="1.7109375" style="357" customWidth="1"/>
    <col min="3" max="3" width="5.5703125" style="357" customWidth="1"/>
    <col min="4" max="4" width="27.5703125" style="357" customWidth="1"/>
    <col min="5" max="5" width="9.140625" style="357" customWidth="1"/>
    <col min="6" max="6" width="13.42578125" style="357" customWidth="1"/>
    <col min="7" max="7" width="15.28515625" style="357" customWidth="1"/>
    <col min="8" max="8" width="4.28515625" style="357" customWidth="1"/>
    <col min="9" max="9" width="13.140625" style="357" customWidth="1"/>
    <col min="10" max="16384" width="9.140625" style="357"/>
  </cols>
  <sheetData>
    <row r="1" spans="1:9">
      <c r="A1" s="530" t="s">
        <v>206</v>
      </c>
      <c r="B1" s="530"/>
      <c r="C1" s="530"/>
      <c r="D1" s="530"/>
      <c r="E1" s="530"/>
      <c r="F1" s="530"/>
      <c r="G1" s="530"/>
      <c r="H1" s="530"/>
      <c r="I1" s="530"/>
    </row>
    <row r="2" spans="1:9">
      <c r="A2" s="530" t="s">
        <v>207</v>
      </c>
      <c r="B2" s="530"/>
      <c r="C2" s="530"/>
      <c r="D2" s="530"/>
      <c r="E2" s="530"/>
      <c r="F2" s="530"/>
      <c r="G2" s="530"/>
      <c r="H2" s="530"/>
      <c r="I2" s="530"/>
    </row>
    <row r="3" spans="1:9">
      <c r="A3" s="530" t="s">
        <v>479</v>
      </c>
      <c r="B3" s="530"/>
      <c r="C3" s="530"/>
      <c r="D3" s="530"/>
      <c r="E3" s="530"/>
      <c r="F3" s="530"/>
      <c r="G3" s="530"/>
      <c r="H3" s="530"/>
      <c r="I3" s="530"/>
    </row>
    <row r="4" spans="1:9" ht="5.25" customHeight="1"/>
    <row r="5" spans="1:9">
      <c r="A5" s="521" t="s">
        <v>208</v>
      </c>
      <c r="B5" s="522"/>
      <c r="C5" s="522"/>
      <c r="D5" s="523"/>
      <c r="E5" s="446" t="s">
        <v>492</v>
      </c>
      <c r="F5" s="358" t="s">
        <v>209</v>
      </c>
      <c r="G5" s="515" t="s">
        <v>210</v>
      </c>
      <c r="H5" s="359" t="s">
        <v>211</v>
      </c>
      <c r="I5" s="358" t="s">
        <v>212</v>
      </c>
    </row>
    <row r="6" spans="1:9">
      <c r="A6" s="524"/>
      <c r="B6" s="525"/>
      <c r="C6" s="525"/>
      <c r="D6" s="526"/>
      <c r="E6" s="447" t="s">
        <v>493</v>
      </c>
      <c r="F6" s="361" t="s">
        <v>213</v>
      </c>
      <c r="G6" s="516"/>
      <c r="H6" s="362" t="s">
        <v>205</v>
      </c>
      <c r="I6" s="361" t="s">
        <v>214</v>
      </c>
    </row>
    <row r="7" spans="1:9">
      <c r="A7" s="364" t="s">
        <v>213</v>
      </c>
      <c r="B7" s="365"/>
      <c r="C7" s="365"/>
      <c r="D7" s="366"/>
      <c r="E7" s="366"/>
      <c r="F7" s="367"/>
      <c r="G7" s="367"/>
      <c r="H7" s="367"/>
      <c r="I7" s="367"/>
    </row>
    <row r="8" spans="1:9">
      <c r="A8" s="368" t="s">
        <v>235</v>
      </c>
      <c r="B8" s="369"/>
      <c r="C8" s="369"/>
      <c r="D8" s="370"/>
      <c r="E8" s="370"/>
      <c r="F8" s="371"/>
      <c r="G8" s="371"/>
      <c r="H8" s="371"/>
      <c r="I8" s="371"/>
    </row>
    <row r="9" spans="1:9">
      <c r="A9" s="372"/>
      <c r="B9" s="373" t="s">
        <v>215</v>
      </c>
      <c r="C9" s="374"/>
      <c r="D9" s="375"/>
      <c r="E9" s="509">
        <v>411000</v>
      </c>
      <c r="F9" s="376"/>
      <c r="G9" s="376"/>
      <c r="H9" s="376"/>
      <c r="I9" s="376"/>
    </row>
    <row r="10" spans="1:9">
      <c r="A10" s="372"/>
      <c r="B10" s="374"/>
      <c r="C10" s="374" t="s">
        <v>216</v>
      </c>
      <c r="D10" s="375"/>
      <c r="E10" s="508">
        <v>411001</v>
      </c>
      <c r="F10" s="377">
        <v>20000</v>
      </c>
      <c r="G10" s="415">
        <v>23900.5</v>
      </c>
      <c r="H10" s="378" t="s">
        <v>211</v>
      </c>
      <c r="I10" s="415">
        <f>+G10-F10</f>
        <v>3900.5</v>
      </c>
    </row>
    <row r="11" spans="1:9">
      <c r="A11" s="372"/>
      <c r="B11" s="374"/>
      <c r="C11" s="374" t="s">
        <v>217</v>
      </c>
      <c r="D11" s="375"/>
      <c r="E11" s="508">
        <v>411002</v>
      </c>
      <c r="F11" s="377">
        <v>30000</v>
      </c>
      <c r="G11" s="415">
        <v>42361.5</v>
      </c>
      <c r="H11" s="378" t="s">
        <v>211</v>
      </c>
      <c r="I11" s="415">
        <f t="shared" ref="I11:I32" si="0">+G11-F11</f>
        <v>12361.5</v>
      </c>
    </row>
    <row r="12" spans="1:9">
      <c r="A12" s="372"/>
      <c r="B12" s="374"/>
      <c r="C12" s="374" t="s">
        <v>218</v>
      </c>
      <c r="D12" s="375"/>
      <c r="E12" s="508">
        <v>411003</v>
      </c>
      <c r="F12" s="379">
        <v>1000</v>
      </c>
      <c r="G12" s="415">
        <v>400</v>
      </c>
      <c r="H12" s="378" t="s">
        <v>205</v>
      </c>
      <c r="I12" s="418">
        <v>600</v>
      </c>
    </row>
    <row r="13" spans="1:9" ht="21.75" thickBot="1">
      <c r="A13" s="518" t="s">
        <v>4</v>
      </c>
      <c r="B13" s="519"/>
      <c r="C13" s="519"/>
      <c r="D13" s="520"/>
      <c r="E13" s="425"/>
      <c r="F13" s="380">
        <f>SUM(F10:F12)</f>
        <v>51000</v>
      </c>
      <c r="G13" s="416">
        <f>SUM(G10:G12)</f>
        <v>66662</v>
      </c>
      <c r="H13" s="381" t="s">
        <v>211</v>
      </c>
      <c r="I13" s="416">
        <f t="shared" si="0"/>
        <v>15662</v>
      </c>
    </row>
    <row r="14" spans="1:9" ht="21.75" thickTop="1">
      <c r="A14" s="372"/>
      <c r="B14" s="373" t="s">
        <v>236</v>
      </c>
      <c r="C14" s="374"/>
      <c r="D14" s="375"/>
      <c r="E14" s="509">
        <v>412000</v>
      </c>
      <c r="F14" s="376"/>
      <c r="G14" s="376"/>
      <c r="H14" s="378"/>
      <c r="I14" s="422">
        <f t="shared" si="0"/>
        <v>0</v>
      </c>
    </row>
    <row r="15" spans="1:9">
      <c r="A15" s="372"/>
      <c r="B15" s="373"/>
      <c r="C15" s="374" t="s">
        <v>259</v>
      </c>
      <c r="D15" s="375"/>
      <c r="E15" s="508">
        <v>412128</v>
      </c>
      <c r="F15" s="377">
        <v>500</v>
      </c>
      <c r="G15" s="417">
        <v>230</v>
      </c>
      <c r="H15" s="378" t="s">
        <v>205</v>
      </c>
      <c r="I15" s="415">
        <v>270</v>
      </c>
    </row>
    <row r="16" spans="1:9">
      <c r="A16" s="372"/>
      <c r="B16" s="374"/>
      <c r="C16" s="374" t="s">
        <v>225</v>
      </c>
      <c r="D16" s="375"/>
      <c r="E16" s="508">
        <v>412202</v>
      </c>
      <c r="F16" s="377">
        <v>1000</v>
      </c>
      <c r="G16" s="417">
        <v>0</v>
      </c>
      <c r="H16" s="378" t="s">
        <v>205</v>
      </c>
      <c r="I16" s="415">
        <v>1000</v>
      </c>
    </row>
    <row r="17" spans="1:9">
      <c r="A17" s="372"/>
      <c r="B17" s="374"/>
      <c r="C17" s="374" t="s">
        <v>226</v>
      </c>
      <c r="D17" s="375"/>
      <c r="E17" s="508">
        <v>412210</v>
      </c>
      <c r="F17" s="377">
        <v>13000</v>
      </c>
      <c r="G17" s="415">
        <v>2230</v>
      </c>
      <c r="H17" s="378" t="s">
        <v>205</v>
      </c>
      <c r="I17" s="415">
        <v>10770</v>
      </c>
    </row>
    <row r="18" spans="1:9">
      <c r="A18" s="372"/>
      <c r="B18" s="374"/>
      <c r="C18" s="374" t="s">
        <v>480</v>
      </c>
      <c r="D18" s="375"/>
      <c r="E18" s="508">
        <v>412306</v>
      </c>
      <c r="F18" s="377">
        <v>1500</v>
      </c>
      <c r="G18" s="415">
        <v>1100</v>
      </c>
      <c r="H18" s="378" t="s">
        <v>205</v>
      </c>
      <c r="I18" s="418">
        <v>400</v>
      </c>
    </row>
    <row r="19" spans="1:9" s="382" customFormat="1" ht="21.75" thickBot="1">
      <c r="A19" s="518" t="s">
        <v>4</v>
      </c>
      <c r="B19" s="519"/>
      <c r="C19" s="519"/>
      <c r="D19" s="520"/>
      <c r="E19" s="425"/>
      <c r="F19" s="380">
        <f>SUM(F15:F18)</f>
        <v>16000</v>
      </c>
      <c r="G19" s="416">
        <f>SUM(G15:G18)</f>
        <v>3560</v>
      </c>
      <c r="H19" s="381" t="s">
        <v>205</v>
      </c>
      <c r="I19" s="416">
        <v>12440</v>
      </c>
    </row>
    <row r="20" spans="1:9" ht="21.75" thickTop="1">
      <c r="A20" s="383"/>
      <c r="B20" s="384" t="s">
        <v>237</v>
      </c>
      <c r="C20" s="369"/>
      <c r="D20" s="370"/>
      <c r="E20" s="513">
        <v>413000</v>
      </c>
      <c r="F20" s="385"/>
      <c r="G20" s="385"/>
      <c r="H20" s="386"/>
      <c r="I20" s="422">
        <f t="shared" si="0"/>
        <v>0</v>
      </c>
    </row>
    <row r="21" spans="1:9">
      <c r="A21" s="387"/>
      <c r="B21" s="388"/>
      <c r="C21" s="388" t="s">
        <v>227</v>
      </c>
      <c r="D21" s="389"/>
      <c r="E21" s="510">
        <v>413003</v>
      </c>
      <c r="F21" s="390">
        <v>160000</v>
      </c>
      <c r="G21" s="418">
        <v>95410.28</v>
      </c>
      <c r="H21" s="391" t="s">
        <v>205</v>
      </c>
      <c r="I21" s="418">
        <v>64589.72</v>
      </c>
    </row>
    <row r="22" spans="1:9" s="382" customFormat="1" ht="21.75" thickBot="1">
      <c r="A22" s="518" t="s">
        <v>4</v>
      </c>
      <c r="B22" s="519"/>
      <c r="C22" s="519"/>
      <c r="D22" s="520"/>
      <c r="E22" s="425"/>
      <c r="F22" s="380">
        <f>SUM(F21)</f>
        <v>160000</v>
      </c>
      <c r="G22" s="416">
        <f>SUM(G21)</f>
        <v>95410.28</v>
      </c>
      <c r="H22" s="381" t="s">
        <v>205</v>
      </c>
      <c r="I22" s="416">
        <v>64589.72</v>
      </c>
    </row>
    <row r="23" spans="1:9" ht="21.75" thickTop="1">
      <c r="A23" s="392"/>
      <c r="B23" s="393" t="s">
        <v>238</v>
      </c>
      <c r="C23" s="394"/>
      <c r="D23" s="395"/>
      <c r="E23" s="512">
        <v>414000</v>
      </c>
      <c r="F23" s="396"/>
      <c r="G23" s="419"/>
      <c r="H23" s="397"/>
      <c r="I23" s="422">
        <f t="shared" si="0"/>
        <v>0</v>
      </c>
    </row>
    <row r="24" spans="1:9">
      <c r="A24" s="398"/>
      <c r="B24" s="399"/>
      <c r="C24" s="400" t="s">
        <v>481</v>
      </c>
      <c r="D24" s="401"/>
      <c r="E24" s="511">
        <v>414999</v>
      </c>
      <c r="F24" s="402">
        <v>200000</v>
      </c>
      <c r="G24" s="420">
        <v>134376</v>
      </c>
      <c r="H24" s="403" t="s">
        <v>205</v>
      </c>
      <c r="I24" s="418">
        <v>65624</v>
      </c>
    </row>
    <row r="25" spans="1:9" ht="21.75" thickBot="1">
      <c r="A25" s="518" t="s">
        <v>4</v>
      </c>
      <c r="B25" s="519"/>
      <c r="C25" s="519"/>
      <c r="D25" s="520"/>
      <c r="E25" s="425"/>
      <c r="F25" s="380">
        <f>SUM(F24)</f>
        <v>200000</v>
      </c>
      <c r="G25" s="416">
        <f>SUM(G24)</f>
        <v>134376</v>
      </c>
      <c r="H25" s="381" t="s">
        <v>205</v>
      </c>
      <c r="I25" s="416">
        <v>65624</v>
      </c>
    </row>
    <row r="26" spans="1:9" ht="21.75" thickTop="1">
      <c r="A26" s="387"/>
      <c r="B26" s="404" t="s">
        <v>239</v>
      </c>
      <c r="C26" s="388"/>
      <c r="D26" s="389"/>
      <c r="E26" s="514">
        <v>415000</v>
      </c>
      <c r="F26" s="390"/>
      <c r="G26" s="418"/>
      <c r="H26" s="391"/>
      <c r="I26" s="422">
        <f t="shared" si="0"/>
        <v>0</v>
      </c>
    </row>
    <row r="27" spans="1:9">
      <c r="A27" s="387"/>
      <c r="B27" s="388"/>
      <c r="C27" s="388" t="s">
        <v>228</v>
      </c>
      <c r="D27" s="389"/>
      <c r="E27" s="510">
        <v>415004</v>
      </c>
      <c r="F27" s="390">
        <v>150000</v>
      </c>
      <c r="G27" s="418">
        <v>74000</v>
      </c>
      <c r="H27" s="391" t="s">
        <v>205</v>
      </c>
      <c r="I27" s="415">
        <v>76000</v>
      </c>
    </row>
    <row r="28" spans="1:9">
      <c r="A28" s="387"/>
      <c r="B28" s="388"/>
      <c r="C28" s="388" t="s">
        <v>229</v>
      </c>
      <c r="D28" s="389"/>
      <c r="E28" s="510">
        <v>415999</v>
      </c>
      <c r="F28" s="390">
        <v>13000</v>
      </c>
      <c r="G28" s="421">
        <v>433249.49</v>
      </c>
      <c r="H28" s="391" t="s">
        <v>211</v>
      </c>
      <c r="I28" s="418">
        <f t="shared" si="0"/>
        <v>420249.49</v>
      </c>
    </row>
    <row r="29" spans="1:9" s="382" customFormat="1" ht="21.75" thickBot="1">
      <c r="A29" s="518" t="s">
        <v>4</v>
      </c>
      <c r="B29" s="519"/>
      <c r="C29" s="519"/>
      <c r="D29" s="520"/>
      <c r="E29" s="425"/>
      <c r="F29" s="380">
        <f>SUM(F27:F28)</f>
        <v>163000</v>
      </c>
      <c r="G29" s="416">
        <f>SUM(G27:G28)</f>
        <v>507249.49</v>
      </c>
      <c r="H29" s="381" t="s">
        <v>211</v>
      </c>
      <c r="I29" s="416">
        <f t="shared" si="0"/>
        <v>344249.49</v>
      </c>
    </row>
    <row r="30" spans="1:9" ht="21.75" thickTop="1">
      <c r="A30" s="406"/>
      <c r="B30" s="407" t="s">
        <v>240</v>
      </c>
      <c r="C30" s="374"/>
      <c r="D30" s="375"/>
      <c r="E30" s="509">
        <v>416000</v>
      </c>
      <c r="F30" s="376"/>
      <c r="G30" s="415"/>
      <c r="H30" s="376"/>
      <c r="I30" s="422">
        <f t="shared" si="0"/>
        <v>0</v>
      </c>
    </row>
    <row r="31" spans="1:9">
      <c r="A31" s="387"/>
      <c r="B31" s="388"/>
      <c r="C31" s="388" t="s">
        <v>231</v>
      </c>
      <c r="D31" s="389"/>
      <c r="E31" s="510">
        <v>416001</v>
      </c>
      <c r="F31" s="421">
        <v>0</v>
      </c>
      <c r="G31" s="421">
        <v>0</v>
      </c>
      <c r="H31" s="391"/>
      <c r="I31" s="418">
        <v>0</v>
      </c>
    </row>
    <row r="32" spans="1:9" ht="21.75" thickBot="1">
      <c r="A32" s="408"/>
      <c r="B32" s="409"/>
      <c r="C32" s="409"/>
      <c r="D32" s="410"/>
      <c r="E32" s="410"/>
      <c r="F32" s="380">
        <f>SUM(F30:F31)</f>
        <v>0</v>
      </c>
      <c r="G32" s="416">
        <v>0</v>
      </c>
      <c r="H32" s="381"/>
      <c r="I32" s="424">
        <f t="shared" si="0"/>
        <v>0</v>
      </c>
    </row>
    <row r="33" spans="1:9" ht="21.75" thickTop="1">
      <c r="A33" s="394"/>
      <c r="B33" s="394"/>
      <c r="C33" s="394"/>
      <c r="D33" s="394"/>
      <c r="E33" s="394"/>
      <c r="F33" s="411"/>
      <c r="G33" s="411"/>
      <c r="H33" s="411"/>
      <c r="I33" s="411"/>
    </row>
    <row r="34" spans="1:9">
      <c r="A34" s="394"/>
      <c r="B34" s="394"/>
      <c r="C34" s="394"/>
      <c r="D34" s="394"/>
      <c r="E34" s="394"/>
      <c r="F34" s="411"/>
      <c r="G34" s="411"/>
      <c r="H34" s="411"/>
      <c r="I34" s="411"/>
    </row>
    <row r="35" spans="1:9">
      <c r="A35" s="394"/>
      <c r="B35" s="394"/>
      <c r="C35" s="394"/>
      <c r="D35" s="394"/>
      <c r="E35" s="394"/>
      <c r="F35" s="411"/>
      <c r="G35" s="411"/>
      <c r="H35" s="411"/>
      <c r="I35" s="411"/>
    </row>
    <row r="36" spans="1:9">
      <c r="A36" s="394"/>
      <c r="B36" s="394"/>
      <c r="C36" s="394"/>
      <c r="D36" s="394"/>
      <c r="E36" s="394"/>
      <c r="F36" s="411"/>
      <c r="G36" s="411"/>
      <c r="H36" s="411"/>
      <c r="I36" s="411"/>
    </row>
    <row r="37" spans="1:9">
      <c r="A37" s="394"/>
      <c r="B37" s="394"/>
      <c r="C37" s="394"/>
      <c r="D37" s="394"/>
      <c r="E37" s="394"/>
      <c r="F37" s="411"/>
      <c r="G37" s="411"/>
      <c r="H37" s="411"/>
      <c r="I37" s="411"/>
    </row>
    <row r="38" spans="1:9" ht="21.75" customHeight="1">
      <c r="A38" s="517" t="s">
        <v>230</v>
      </c>
      <c r="B38" s="517"/>
      <c r="C38" s="517"/>
      <c r="D38" s="517"/>
      <c r="E38" s="517"/>
      <c r="F38" s="517"/>
      <c r="G38" s="517"/>
      <c r="H38" s="517"/>
      <c r="I38" s="517"/>
    </row>
    <row r="39" spans="1:9">
      <c r="A39" s="394"/>
      <c r="B39" s="394"/>
      <c r="C39" s="394"/>
      <c r="D39" s="394"/>
      <c r="E39" s="394"/>
      <c r="F39" s="411"/>
      <c r="G39" s="411"/>
      <c r="H39" s="411"/>
      <c r="I39" s="411"/>
    </row>
    <row r="40" spans="1:9">
      <c r="A40" s="521" t="s">
        <v>208</v>
      </c>
      <c r="B40" s="522"/>
      <c r="C40" s="522"/>
      <c r="D40" s="523"/>
      <c r="E40" s="446" t="s">
        <v>492</v>
      </c>
      <c r="F40" s="358" t="s">
        <v>209</v>
      </c>
      <c r="G40" s="515" t="s">
        <v>210</v>
      </c>
      <c r="H40" s="359"/>
      <c r="I40" s="360" t="s">
        <v>212</v>
      </c>
    </row>
    <row r="41" spans="1:9">
      <c r="A41" s="524"/>
      <c r="B41" s="525"/>
      <c r="C41" s="525"/>
      <c r="D41" s="526"/>
      <c r="E41" s="447" t="s">
        <v>493</v>
      </c>
      <c r="F41" s="361" t="s">
        <v>213</v>
      </c>
      <c r="G41" s="516"/>
      <c r="H41" s="362"/>
      <c r="I41" s="363" t="s">
        <v>214</v>
      </c>
    </row>
    <row r="42" spans="1:9">
      <c r="A42" s="406" t="s">
        <v>241</v>
      </c>
      <c r="B42" s="374"/>
      <c r="C42" s="374"/>
      <c r="D42" s="375"/>
      <c r="E42" s="375"/>
      <c r="F42" s="378"/>
      <c r="G42" s="378"/>
      <c r="H42" s="378"/>
      <c r="I42" s="378"/>
    </row>
    <row r="43" spans="1:9">
      <c r="A43" s="406"/>
      <c r="B43" s="373" t="s">
        <v>242</v>
      </c>
      <c r="C43" s="373"/>
      <c r="D43" s="375"/>
      <c r="E43" s="509">
        <v>420000</v>
      </c>
      <c r="F43" s="378"/>
      <c r="G43" s="378"/>
      <c r="H43" s="378"/>
      <c r="I43" s="378"/>
    </row>
    <row r="44" spans="1:9">
      <c r="A44" s="372"/>
      <c r="B44" s="374"/>
      <c r="C44" s="374" t="s">
        <v>234</v>
      </c>
      <c r="D44" s="375"/>
      <c r="E44" s="508">
        <v>421002</v>
      </c>
      <c r="F44" s="377">
        <v>9000000</v>
      </c>
      <c r="G44" s="415">
        <v>8739978.5</v>
      </c>
      <c r="H44" s="378" t="s">
        <v>205</v>
      </c>
      <c r="I44" s="415">
        <v>260021.5</v>
      </c>
    </row>
    <row r="45" spans="1:9">
      <c r="A45" s="372"/>
      <c r="B45" s="374"/>
      <c r="C45" s="374" t="s">
        <v>482</v>
      </c>
      <c r="D45" s="375"/>
      <c r="E45" s="508">
        <v>421004</v>
      </c>
      <c r="F45" s="377">
        <v>1600000</v>
      </c>
      <c r="G45" s="415">
        <v>1541840.38</v>
      </c>
      <c r="H45" s="378" t="s">
        <v>205</v>
      </c>
      <c r="I45" s="415">
        <v>58159.62</v>
      </c>
    </row>
    <row r="46" spans="1:9">
      <c r="A46" s="372"/>
      <c r="B46" s="374"/>
      <c r="C46" s="374" t="s">
        <v>220</v>
      </c>
      <c r="D46" s="375"/>
      <c r="E46" s="508">
        <v>421005</v>
      </c>
      <c r="F46" s="377">
        <v>160000</v>
      </c>
      <c r="G46" s="415">
        <v>60226.12</v>
      </c>
      <c r="H46" s="378" t="s">
        <v>205</v>
      </c>
      <c r="I46" s="415">
        <v>99773.88</v>
      </c>
    </row>
    <row r="47" spans="1:9">
      <c r="A47" s="372"/>
      <c r="B47" s="374"/>
      <c r="C47" s="374" t="s">
        <v>221</v>
      </c>
      <c r="D47" s="375"/>
      <c r="E47" s="508">
        <v>421006</v>
      </c>
      <c r="F47" s="377">
        <v>800000</v>
      </c>
      <c r="G47" s="415">
        <v>787725.02</v>
      </c>
      <c r="H47" s="378" t="s">
        <v>205</v>
      </c>
      <c r="I47" s="415">
        <v>12274.98</v>
      </c>
    </row>
    <row r="48" spans="1:9">
      <c r="A48" s="372"/>
      <c r="B48" s="374"/>
      <c r="C48" s="374" t="s">
        <v>222</v>
      </c>
      <c r="D48" s="375"/>
      <c r="E48" s="508">
        <v>421007</v>
      </c>
      <c r="F48" s="377">
        <v>1200000</v>
      </c>
      <c r="G48" s="415">
        <v>1694403.02</v>
      </c>
      <c r="H48" s="378" t="s">
        <v>211</v>
      </c>
      <c r="I48" s="415">
        <f t="shared" ref="I48:I53" si="1">+G48-F48</f>
        <v>494403.02</v>
      </c>
    </row>
    <row r="49" spans="1:9">
      <c r="A49" s="372"/>
      <c r="B49" s="374"/>
      <c r="C49" s="374" t="s">
        <v>223</v>
      </c>
      <c r="D49" s="375"/>
      <c r="E49" s="508">
        <v>421012</v>
      </c>
      <c r="F49" s="377">
        <v>80000</v>
      </c>
      <c r="G49" s="415">
        <v>75153.240000000005</v>
      </c>
      <c r="H49" s="378" t="s">
        <v>205</v>
      </c>
      <c r="I49" s="415">
        <v>4846.76</v>
      </c>
    </row>
    <row r="50" spans="1:9">
      <c r="A50" s="387"/>
      <c r="B50" s="388"/>
      <c r="C50" s="388" t="s">
        <v>219</v>
      </c>
      <c r="D50" s="389"/>
      <c r="E50" s="510">
        <v>421013</v>
      </c>
      <c r="F50" s="390">
        <v>70000</v>
      </c>
      <c r="G50" s="418">
        <v>26853.73</v>
      </c>
      <c r="H50" s="391" t="s">
        <v>205</v>
      </c>
      <c r="I50" s="415">
        <v>43146.27</v>
      </c>
    </row>
    <row r="51" spans="1:9">
      <c r="A51" s="387"/>
      <c r="B51" s="388"/>
      <c r="C51" s="388" t="s">
        <v>224</v>
      </c>
      <c r="D51" s="389"/>
      <c r="E51" s="510">
        <v>421015</v>
      </c>
      <c r="F51" s="390">
        <v>400000</v>
      </c>
      <c r="G51" s="418">
        <v>330480</v>
      </c>
      <c r="H51" s="391" t="s">
        <v>205</v>
      </c>
      <c r="I51" s="418">
        <v>69520</v>
      </c>
    </row>
    <row r="52" spans="1:9" ht="21.75" thickBot="1">
      <c r="A52" s="518" t="s">
        <v>4</v>
      </c>
      <c r="B52" s="519"/>
      <c r="C52" s="519"/>
      <c r="D52" s="520"/>
      <c r="E52" s="425"/>
      <c r="F52" s="380">
        <f>SUM(F30:F51)</f>
        <v>13310000</v>
      </c>
      <c r="G52" s="416">
        <f>SUM(G30:G51)</f>
        <v>13256660.009999998</v>
      </c>
      <c r="H52" s="381" t="s">
        <v>205</v>
      </c>
      <c r="I52" s="416">
        <v>53339.99</v>
      </c>
    </row>
    <row r="53" spans="1:9" ht="21.75" thickTop="1">
      <c r="A53" s="406" t="s">
        <v>243</v>
      </c>
      <c r="B53" s="374"/>
      <c r="C53" s="374"/>
      <c r="D53" s="375"/>
      <c r="E53" s="375"/>
      <c r="F53" s="378"/>
      <c r="G53" s="417"/>
      <c r="H53" s="378"/>
      <c r="I53" s="422">
        <f t="shared" si="1"/>
        <v>0</v>
      </c>
    </row>
    <row r="54" spans="1:9">
      <c r="A54" s="372"/>
      <c r="B54" s="374" t="s">
        <v>232</v>
      </c>
      <c r="C54" s="374"/>
      <c r="D54" s="375"/>
      <c r="E54" s="508">
        <v>431000</v>
      </c>
      <c r="F54" s="379">
        <v>4300000</v>
      </c>
      <c r="G54" s="415">
        <v>3434641</v>
      </c>
      <c r="H54" s="378" t="s">
        <v>205</v>
      </c>
      <c r="I54" s="415">
        <v>865359</v>
      </c>
    </row>
    <row r="55" spans="1:9">
      <c r="A55" s="387"/>
      <c r="B55" s="388" t="s">
        <v>483</v>
      </c>
      <c r="C55" s="388"/>
      <c r="D55" s="389"/>
      <c r="E55" s="510">
        <v>431004</v>
      </c>
      <c r="F55" s="405" t="s">
        <v>205</v>
      </c>
      <c r="G55" s="418">
        <v>8061550</v>
      </c>
      <c r="H55" s="391" t="s">
        <v>205</v>
      </c>
      <c r="I55" s="415">
        <v>0</v>
      </c>
    </row>
    <row r="56" spans="1:9" s="382" customFormat="1">
      <c r="A56" s="527" t="s">
        <v>4</v>
      </c>
      <c r="B56" s="528"/>
      <c r="C56" s="528"/>
      <c r="D56" s="529"/>
      <c r="E56" s="426"/>
      <c r="F56" s="412">
        <f>SUM(F54:F55)</f>
        <v>4300000</v>
      </c>
      <c r="G56" s="423">
        <f>SUM(G54:G55)</f>
        <v>11496191</v>
      </c>
      <c r="H56" s="413" t="s">
        <v>205</v>
      </c>
      <c r="I56" s="418">
        <v>865359</v>
      </c>
    </row>
    <row r="57" spans="1:9" s="382" customFormat="1" ht="21.75" thickBot="1">
      <c r="A57" s="518" t="s">
        <v>233</v>
      </c>
      <c r="B57" s="519"/>
      <c r="C57" s="519"/>
      <c r="D57" s="520"/>
      <c r="E57" s="425"/>
      <c r="F57" s="380">
        <f>+F13+F19+F22+F29+F32+F52+F56+F25</f>
        <v>18200000</v>
      </c>
      <c r="G57" s="416">
        <f>+G13+G19+G22+G29+G32+G52+G56+G25</f>
        <v>25560108.779999997</v>
      </c>
      <c r="H57" s="381" t="s">
        <v>205</v>
      </c>
      <c r="I57" s="416">
        <v>701441.22</v>
      </c>
    </row>
    <row r="58" spans="1:9" ht="21.75" thickTop="1">
      <c r="A58" s="394"/>
      <c r="B58" s="394"/>
      <c r="C58" s="394"/>
      <c r="D58" s="394"/>
      <c r="E58" s="394"/>
      <c r="F58" s="414"/>
      <c r="G58" s="414"/>
      <c r="H58" s="411"/>
      <c r="I58" s="414"/>
    </row>
    <row r="59" spans="1:9">
      <c r="A59" s="394"/>
      <c r="B59" s="394"/>
      <c r="C59" s="394"/>
      <c r="D59" s="394"/>
      <c r="E59" s="394"/>
      <c r="F59" s="394"/>
      <c r="G59" s="394"/>
      <c r="H59" s="394"/>
      <c r="I59" s="394"/>
    </row>
  </sheetData>
  <mergeCells count="16">
    <mergeCell ref="A1:I1"/>
    <mergeCell ref="A2:I2"/>
    <mergeCell ref="A3:I3"/>
    <mergeCell ref="A5:D6"/>
    <mergeCell ref="G5:G6"/>
    <mergeCell ref="A56:D56"/>
    <mergeCell ref="A22:D22"/>
    <mergeCell ref="A29:D29"/>
    <mergeCell ref="A57:D57"/>
    <mergeCell ref="A52:D52"/>
    <mergeCell ref="G40:G41"/>
    <mergeCell ref="A38:I38"/>
    <mergeCell ref="A25:D25"/>
    <mergeCell ref="A13:D13"/>
    <mergeCell ref="A40:D41"/>
    <mergeCell ref="A19:D19"/>
  </mergeCells>
  <phoneticPr fontId="4" type="noConversion"/>
  <pageMargins left="0.94488188976377963" right="0.15748031496062992" top="0.78740157480314965" bottom="0.59055118110236227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438"/>
  <sheetViews>
    <sheetView topLeftCell="A272" workbookViewId="0">
      <selection activeCell="B285" sqref="B285"/>
    </sheetView>
  </sheetViews>
  <sheetFormatPr defaultRowHeight="21"/>
  <cols>
    <col min="1" max="1" width="2.7109375" style="1" customWidth="1"/>
    <col min="2" max="2" width="34" style="1" customWidth="1"/>
    <col min="3" max="3" width="8.42578125" style="1" customWidth="1"/>
    <col min="4" max="4" width="13.5703125" style="1" customWidth="1"/>
    <col min="5" max="5" width="2.28515625" style="1" hidden="1" customWidth="1"/>
    <col min="6" max="7" width="13.5703125" style="1" customWidth="1"/>
    <col min="8" max="8" width="14.140625" style="8" customWidth="1"/>
    <col min="9" max="13" width="9.7109375" style="8" customWidth="1"/>
    <col min="14" max="14" width="9.28515625" style="8" customWidth="1"/>
    <col min="15" max="15" width="9.140625" style="8"/>
    <col min="16" max="16" width="9" style="8" customWidth="1"/>
    <col min="17" max="19" width="9.140625" style="8"/>
    <col min="20" max="16384" width="9.140625" style="1"/>
  </cols>
  <sheetData>
    <row r="1" spans="1:19" ht="22.5">
      <c r="A1" s="530" t="s">
        <v>206</v>
      </c>
      <c r="B1" s="530"/>
      <c r="C1" s="530"/>
      <c r="D1" s="530"/>
      <c r="E1" s="530"/>
      <c r="F1" s="530"/>
      <c r="G1" s="530"/>
      <c r="H1" s="530"/>
      <c r="I1" s="442"/>
    </row>
    <row r="2" spans="1:19" ht="22.5">
      <c r="A2" s="530" t="s">
        <v>207</v>
      </c>
      <c r="B2" s="530"/>
      <c r="C2" s="530"/>
      <c r="D2" s="530"/>
      <c r="E2" s="530"/>
      <c r="F2" s="530"/>
      <c r="G2" s="530"/>
      <c r="H2" s="530"/>
      <c r="I2" s="442"/>
    </row>
    <row r="3" spans="1:19" ht="22.5">
      <c r="A3" s="530" t="s">
        <v>479</v>
      </c>
      <c r="B3" s="530"/>
      <c r="C3" s="530"/>
      <c r="D3" s="530"/>
      <c r="E3" s="530"/>
      <c r="F3" s="530"/>
      <c r="G3" s="530"/>
      <c r="H3" s="530"/>
      <c r="I3" s="442"/>
    </row>
    <row r="4" spans="1:19" s="163" customFormat="1" ht="9.75" customHeight="1">
      <c r="A4" s="161"/>
      <c r="B4" s="161"/>
      <c r="C4" s="161"/>
      <c r="D4" s="161"/>
      <c r="E4" s="335"/>
      <c r="F4" s="335"/>
      <c r="G4" s="335"/>
      <c r="H4" s="161"/>
      <c r="I4" s="161"/>
      <c r="J4" s="161"/>
      <c r="K4" s="161"/>
      <c r="L4" s="161"/>
      <c r="M4" s="161"/>
      <c r="N4" s="161"/>
      <c r="O4" s="161"/>
      <c r="P4" s="161"/>
      <c r="Q4" s="162"/>
      <c r="R4" s="162"/>
      <c r="S4" s="162"/>
    </row>
    <row r="5" spans="1:19" s="167" customFormat="1">
      <c r="A5" s="537" t="s">
        <v>260</v>
      </c>
      <c r="B5" s="538"/>
      <c r="C5" s="448" t="s">
        <v>492</v>
      </c>
      <c r="D5" s="164" t="s">
        <v>194</v>
      </c>
      <c r="E5" s="186" t="s">
        <v>195</v>
      </c>
      <c r="F5" s="145" t="s">
        <v>478</v>
      </c>
      <c r="G5" s="165" t="s">
        <v>194</v>
      </c>
      <c r="H5" s="531" t="s">
        <v>204</v>
      </c>
      <c r="I5" s="161"/>
      <c r="J5" s="161"/>
      <c r="K5" s="161"/>
      <c r="L5" s="161"/>
      <c r="M5" s="161"/>
      <c r="N5" s="161"/>
      <c r="O5" s="161"/>
      <c r="P5" s="161"/>
      <c r="Q5" s="166"/>
      <c r="R5" s="166"/>
      <c r="S5" s="166"/>
    </row>
    <row r="6" spans="1:19" s="167" customFormat="1">
      <c r="A6" s="539"/>
      <c r="B6" s="540"/>
      <c r="C6" s="449" t="s">
        <v>493</v>
      </c>
      <c r="D6" s="335" t="s">
        <v>3</v>
      </c>
      <c r="E6" s="147" t="s">
        <v>457</v>
      </c>
      <c r="F6" s="147"/>
      <c r="G6" s="345" t="s">
        <v>11</v>
      </c>
      <c r="H6" s="532"/>
      <c r="I6" s="161"/>
      <c r="J6" s="161"/>
      <c r="K6" s="161"/>
      <c r="L6" s="161"/>
      <c r="M6" s="161"/>
      <c r="N6" s="161"/>
      <c r="O6" s="161"/>
      <c r="P6" s="161"/>
      <c r="Q6" s="166"/>
      <c r="R6" s="166"/>
      <c r="S6" s="166"/>
    </row>
    <row r="7" spans="1:19" s="167" customFormat="1" ht="23.25">
      <c r="A7" s="444" t="s">
        <v>491</v>
      </c>
      <c r="B7" s="443"/>
      <c r="C7" s="431"/>
      <c r="D7" s="445"/>
      <c r="E7" s="144"/>
      <c r="F7" s="145"/>
      <c r="G7" s="165"/>
      <c r="H7" s="228"/>
      <c r="I7" s="161"/>
      <c r="J7" s="161"/>
      <c r="K7" s="161"/>
      <c r="L7" s="161"/>
      <c r="M7" s="161"/>
      <c r="N7" s="161"/>
      <c r="O7" s="161"/>
      <c r="P7" s="161"/>
      <c r="Q7" s="166"/>
      <c r="R7" s="166"/>
      <c r="S7" s="166"/>
    </row>
    <row r="8" spans="1:19" s="167" customFormat="1">
      <c r="A8" s="247"/>
      <c r="B8" s="207" t="s">
        <v>303</v>
      </c>
      <c r="C8" s="432"/>
      <c r="D8" s="256"/>
      <c r="E8" s="144"/>
      <c r="F8" s="145"/>
      <c r="G8" s="165"/>
      <c r="H8" s="228"/>
      <c r="I8" s="161"/>
      <c r="J8" s="161"/>
      <c r="K8" s="161"/>
      <c r="L8" s="161"/>
      <c r="M8" s="161"/>
      <c r="N8" s="161"/>
      <c r="O8" s="161"/>
      <c r="P8" s="161"/>
      <c r="Q8" s="166"/>
      <c r="R8" s="166"/>
      <c r="S8" s="166"/>
    </row>
    <row r="9" spans="1:19" s="167" customFormat="1">
      <c r="A9" s="209" t="s">
        <v>302</v>
      </c>
      <c r="B9" s="207"/>
      <c r="C9" s="432"/>
      <c r="D9" s="256"/>
      <c r="E9" s="144"/>
      <c r="F9" s="145"/>
      <c r="G9" s="165"/>
      <c r="H9" s="228"/>
      <c r="I9" s="161"/>
      <c r="J9" s="161"/>
      <c r="K9" s="161"/>
      <c r="L9" s="161"/>
      <c r="M9" s="161"/>
      <c r="N9" s="161"/>
      <c r="O9" s="161"/>
      <c r="P9" s="161"/>
      <c r="Q9" s="166"/>
      <c r="R9" s="166"/>
      <c r="S9" s="166"/>
    </row>
    <row r="10" spans="1:19" s="167" customFormat="1">
      <c r="A10" s="168" t="s">
        <v>261</v>
      </c>
      <c r="B10" s="7"/>
      <c r="C10" s="451">
        <v>521000</v>
      </c>
      <c r="D10" s="7"/>
      <c r="E10" s="7"/>
      <c r="F10" s="7"/>
      <c r="G10" s="7"/>
      <c r="H10" s="7"/>
      <c r="I10" s="161"/>
      <c r="J10" s="161"/>
      <c r="K10" s="161"/>
      <c r="L10" s="161"/>
      <c r="M10" s="161"/>
      <c r="N10" s="161"/>
      <c r="O10" s="161"/>
      <c r="P10" s="161"/>
      <c r="Q10" s="166"/>
      <c r="R10" s="166"/>
      <c r="S10" s="166"/>
    </row>
    <row r="11" spans="1:19" s="167" customFormat="1">
      <c r="A11" s="16" t="s">
        <v>102</v>
      </c>
      <c r="B11" s="13" t="s">
        <v>262</v>
      </c>
      <c r="C11" s="450">
        <v>210100</v>
      </c>
      <c r="D11" s="173">
        <v>515000</v>
      </c>
      <c r="E11" s="173">
        <v>128520</v>
      </c>
      <c r="F11" s="173">
        <v>514080</v>
      </c>
      <c r="G11" s="193">
        <f t="shared" ref="G11:G21" si="0">D11-F11</f>
        <v>920</v>
      </c>
      <c r="H11" s="237"/>
      <c r="I11" s="161"/>
      <c r="J11" s="161"/>
      <c r="K11" s="161"/>
      <c r="L11" s="161"/>
      <c r="M11" s="161"/>
      <c r="N11" s="161"/>
      <c r="O11" s="161"/>
      <c r="P11" s="161"/>
      <c r="Q11" s="166"/>
      <c r="R11" s="166"/>
      <c r="S11" s="166"/>
    </row>
    <row r="12" spans="1:19" s="167" customFormat="1">
      <c r="A12" s="16" t="s">
        <v>103</v>
      </c>
      <c r="B12" s="13" t="s">
        <v>263</v>
      </c>
      <c r="C12" s="450">
        <v>210200</v>
      </c>
      <c r="D12" s="173">
        <v>43000</v>
      </c>
      <c r="E12" s="173">
        <v>10530</v>
      </c>
      <c r="F12" s="173">
        <v>42120</v>
      </c>
      <c r="G12" s="193">
        <f t="shared" si="0"/>
        <v>880</v>
      </c>
      <c r="H12" s="196"/>
      <c r="I12" s="161"/>
      <c r="J12" s="161"/>
      <c r="K12" s="161"/>
      <c r="L12" s="161"/>
      <c r="M12" s="161"/>
      <c r="N12" s="161"/>
      <c r="O12" s="161"/>
      <c r="P12" s="161"/>
      <c r="Q12" s="166"/>
      <c r="R12" s="166"/>
      <c r="S12" s="166"/>
    </row>
    <row r="13" spans="1:19" s="167" customFormat="1">
      <c r="A13" s="16" t="s">
        <v>104</v>
      </c>
      <c r="B13" s="13" t="s">
        <v>264</v>
      </c>
      <c r="C13" s="450">
        <v>210300</v>
      </c>
      <c r="D13" s="173">
        <v>43000</v>
      </c>
      <c r="E13" s="173">
        <v>10530</v>
      </c>
      <c r="F13" s="173">
        <v>42120</v>
      </c>
      <c r="G13" s="193">
        <f t="shared" si="0"/>
        <v>880</v>
      </c>
      <c r="H13" s="198"/>
      <c r="I13" s="161"/>
      <c r="J13" s="161"/>
      <c r="K13" s="161"/>
      <c r="L13" s="161"/>
      <c r="M13" s="161"/>
      <c r="N13" s="161"/>
      <c r="O13" s="161"/>
      <c r="P13" s="161"/>
      <c r="Q13" s="166"/>
      <c r="R13" s="166"/>
      <c r="S13" s="166"/>
    </row>
    <row r="14" spans="1:19" s="167" customFormat="1">
      <c r="A14" s="16" t="s">
        <v>106</v>
      </c>
      <c r="B14" s="13" t="s">
        <v>265</v>
      </c>
      <c r="C14" s="450">
        <v>210400</v>
      </c>
      <c r="D14" s="173">
        <v>87000</v>
      </c>
      <c r="E14" s="173">
        <v>21600</v>
      </c>
      <c r="F14" s="173">
        <v>86400</v>
      </c>
      <c r="G14" s="193">
        <f t="shared" si="0"/>
        <v>600</v>
      </c>
      <c r="H14" s="245"/>
      <c r="I14" s="161"/>
      <c r="J14" s="161"/>
      <c r="K14" s="161"/>
      <c r="L14" s="161"/>
      <c r="M14" s="161"/>
      <c r="N14" s="161"/>
      <c r="O14" s="161"/>
      <c r="P14" s="161"/>
      <c r="Q14" s="166"/>
      <c r="R14" s="166"/>
      <c r="S14" s="166"/>
    </row>
    <row r="15" spans="1:19" s="167" customFormat="1">
      <c r="A15" s="21" t="s">
        <v>107</v>
      </c>
      <c r="B15" s="19" t="s">
        <v>266</v>
      </c>
      <c r="C15" s="454">
        <v>210600</v>
      </c>
      <c r="D15" s="175">
        <v>1541000</v>
      </c>
      <c r="E15" s="175">
        <v>385200</v>
      </c>
      <c r="F15" s="175">
        <v>1540800</v>
      </c>
      <c r="G15" s="197">
        <f t="shared" si="0"/>
        <v>200</v>
      </c>
      <c r="H15" s="455"/>
      <c r="I15" s="161"/>
      <c r="J15" s="161"/>
      <c r="K15" s="161"/>
      <c r="L15" s="161"/>
      <c r="M15" s="161"/>
      <c r="N15" s="161"/>
      <c r="O15" s="161"/>
      <c r="P15" s="161"/>
      <c r="Q15" s="166"/>
      <c r="R15" s="166"/>
      <c r="S15" s="166"/>
    </row>
    <row r="16" spans="1:19" s="167" customFormat="1" ht="21.75" thickBot="1">
      <c r="A16" s="533" t="s">
        <v>4</v>
      </c>
      <c r="B16" s="534"/>
      <c r="C16" s="343"/>
      <c r="D16" s="176">
        <f>SUM(D11:D15)</f>
        <v>2229000</v>
      </c>
      <c r="E16" s="176">
        <f t="shared" ref="E16:G16" si="1">SUM(E11:E15)</f>
        <v>556380</v>
      </c>
      <c r="F16" s="176">
        <f t="shared" si="1"/>
        <v>2225520</v>
      </c>
      <c r="G16" s="176">
        <f t="shared" si="1"/>
        <v>3480</v>
      </c>
      <c r="H16" s="456"/>
      <c r="I16" s="161"/>
      <c r="J16" s="161"/>
      <c r="K16" s="161"/>
      <c r="L16" s="161"/>
      <c r="M16" s="161"/>
      <c r="N16" s="161"/>
      <c r="O16" s="161"/>
      <c r="P16" s="161"/>
      <c r="Q16" s="166"/>
      <c r="R16" s="166"/>
      <c r="S16" s="166"/>
    </row>
    <row r="17" spans="1:19" ht="21.75" thickTop="1">
      <c r="A17" s="168" t="s">
        <v>267</v>
      </c>
      <c r="B17" s="7"/>
      <c r="C17" s="452">
        <v>522000</v>
      </c>
      <c r="D17" s="314"/>
      <c r="E17" s="314"/>
      <c r="F17" s="181"/>
      <c r="G17" s="314">
        <f t="shared" si="0"/>
        <v>0</v>
      </c>
      <c r="H17" s="7"/>
    </row>
    <row r="18" spans="1:19">
      <c r="A18" s="16" t="s">
        <v>102</v>
      </c>
      <c r="B18" s="13" t="s">
        <v>7</v>
      </c>
      <c r="C18" s="450">
        <v>220100</v>
      </c>
      <c r="D18" s="173">
        <v>2242500</v>
      </c>
      <c r="E18" s="173">
        <v>554250</v>
      </c>
      <c r="F18" s="173">
        <v>2242320.06</v>
      </c>
      <c r="G18" s="193">
        <f t="shared" si="0"/>
        <v>179.93999999994412</v>
      </c>
      <c r="H18" s="237" t="s">
        <v>461</v>
      </c>
    </row>
    <row r="19" spans="1:19">
      <c r="A19" s="16" t="s">
        <v>103</v>
      </c>
      <c r="B19" s="13" t="s">
        <v>258</v>
      </c>
      <c r="C19" s="450">
        <v>220300</v>
      </c>
      <c r="D19" s="173">
        <v>244000</v>
      </c>
      <c r="E19" s="173">
        <v>63000</v>
      </c>
      <c r="F19" s="173">
        <v>243600</v>
      </c>
      <c r="G19" s="193">
        <f t="shared" si="0"/>
        <v>400</v>
      </c>
      <c r="H19" s="352" t="s">
        <v>313</v>
      </c>
    </row>
    <row r="20" spans="1:19">
      <c r="A20" s="16" t="s">
        <v>104</v>
      </c>
      <c r="B20" s="13" t="s">
        <v>268</v>
      </c>
      <c r="C20" s="450">
        <v>220700</v>
      </c>
      <c r="D20" s="173">
        <v>502500</v>
      </c>
      <c r="E20" s="173">
        <v>122730</v>
      </c>
      <c r="F20" s="173">
        <v>500870</v>
      </c>
      <c r="G20" s="193">
        <f t="shared" si="0"/>
        <v>1630</v>
      </c>
      <c r="H20" s="353" t="s">
        <v>462</v>
      </c>
    </row>
    <row r="21" spans="1:19">
      <c r="A21" s="25" t="s">
        <v>106</v>
      </c>
      <c r="B21" s="2" t="s">
        <v>323</v>
      </c>
      <c r="C21" s="472">
        <v>220800</v>
      </c>
      <c r="D21" s="315">
        <v>12000</v>
      </c>
      <c r="E21" s="315">
        <v>3000</v>
      </c>
      <c r="F21" s="315">
        <v>12000</v>
      </c>
      <c r="G21" s="313">
        <f t="shared" si="0"/>
        <v>0</v>
      </c>
      <c r="H21" s="283"/>
    </row>
    <row r="22" spans="1:19" s="167" customFormat="1" ht="21.75" thickBot="1">
      <c r="A22" s="533" t="s">
        <v>4</v>
      </c>
      <c r="B22" s="534"/>
      <c r="C22" s="427"/>
      <c r="D22" s="174">
        <f>SUM(D18:D21)</f>
        <v>3001000</v>
      </c>
      <c r="E22" s="174">
        <f t="shared" ref="E22:G22" si="2">SUM(E18:E21)</f>
        <v>742980</v>
      </c>
      <c r="F22" s="174">
        <f t="shared" si="2"/>
        <v>2998790.06</v>
      </c>
      <c r="G22" s="174">
        <f t="shared" si="2"/>
        <v>2209.9399999999441</v>
      </c>
      <c r="H22" s="194"/>
      <c r="I22" s="166"/>
      <c r="J22" s="166"/>
      <c r="K22" s="166"/>
      <c r="L22" s="166"/>
      <c r="M22" s="166"/>
      <c r="N22" s="166"/>
      <c r="O22" s="166"/>
      <c r="P22" s="166"/>
      <c r="Q22" s="166"/>
      <c r="R22" s="166"/>
      <c r="S22" s="166"/>
    </row>
    <row r="23" spans="1:19" ht="21.75" thickTop="1">
      <c r="A23" s="26" t="s">
        <v>19</v>
      </c>
      <c r="B23" s="2"/>
      <c r="C23" s="165">
        <v>531000</v>
      </c>
      <c r="D23" s="7"/>
      <c r="E23" s="7"/>
      <c r="F23" s="7"/>
      <c r="G23" s="7"/>
      <c r="H23" s="7"/>
    </row>
    <row r="24" spans="1:19">
      <c r="A24" s="16" t="s">
        <v>102</v>
      </c>
      <c r="B24" s="13" t="s">
        <v>324</v>
      </c>
      <c r="C24" s="450">
        <v>310200</v>
      </c>
      <c r="D24" s="173">
        <v>20000</v>
      </c>
      <c r="E24" s="173">
        <v>0</v>
      </c>
      <c r="F24" s="173">
        <f>SUM(E24)</f>
        <v>0</v>
      </c>
      <c r="G24" s="193">
        <f>D24-F24</f>
        <v>20000</v>
      </c>
      <c r="H24" s="199"/>
    </row>
    <row r="25" spans="1:19">
      <c r="A25" s="16" t="s">
        <v>103</v>
      </c>
      <c r="B25" s="13" t="s">
        <v>80</v>
      </c>
      <c r="C25" s="454">
        <v>310400</v>
      </c>
      <c r="D25" s="175">
        <v>153000</v>
      </c>
      <c r="E25" s="175">
        <v>26470</v>
      </c>
      <c r="F25" s="173">
        <v>113470</v>
      </c>
      <c r="G25" s="193">
        <f>D25-F25</f>
        <v>39530</v>
      </c>
      <c r="H25" s="349" t="s">
        <v>463</v>
      </c>
    </row>
    <row r="26" spans="1:19">
      <c r="A26" s="16" t="s">
        <v>104</v>
      </c>
      <c r="B26" s="13" t="s">
        <v>28</v>
      </c>
      <c r="C26" s="454">
        <v>310500</v>
      </c>
      <c r="D26" s="175">
        <v>5000</v>
      </c>
      <c r="E26" s="175">
        <v>0</v>
      </c>
      <c r="F26" s="173">
        <v>4740</v>
      </c>
      <c r="G26" s="193">
        <f>D26-F26</f>
        <v>260</v>
      </c>
      <c r="H26" s="5"/>
    </row>
    <row r="27" spans="1:19">
      <c r="A27" s="16" t="s">
        <v>106</v>
      </c>
      <c r="B27" s="13" t="s">
        <v>26</v>
      </c>
      <c r="C27" s="454">
        <v>310300</v>
      </c>
      <c r="D27" s="175">
        <v>20000</v>
      </c>
      <c r="E27" s="175">
        <v>0</v>
      </c>
      <c r="F27" s="173">
        <v>15120</v>
      </c>
      <c r="G27" s="193">
        <f>D27-F27</f>
        <v>4880</v>
      </c>
      <c r="H27" s="183"/>
    </row>
    <row r="28" spans="1:19">
      <c r="A28" s="16" t="s">
        <v>107</v>
      </c>
      <c r="B28" s="13" t="s">
        <v>270</v>
      </c>
      <c r="C28" s="450">
        <v>310100</v>
      </c>
      <c r="D28" s="173">
        <v>240000</v>
      </c>
      <c r="E28" s="173">
        <v>240000</v>
      </c>
      <c r="F28" s="173">
        <f>SUM(E28)</f>
        <v>240000</v>
      </c>
      <c r="G28" s="193">
        <f>D28-F28</f>
        <v>0</v>
      </c>
      <c r="H28" s="169"/>
    </row>
    <row r="29" spans="1:19" s="167" customFormat="1" ht="21.75" thickBot="1">
      <c r="A29" s="533" t="s">
        <v>4</v>
      </c>
      <c r="B29" s="534"/>
      <c r="C29" s="427"/>
      <c r="D29" s="174">
        <f>SUM(D24:D28)</f>
        <v>438000</v>
      </c>
      <c r="E29" s="174">
        <f>SUM(E24:E28)</f>
        <v>266470</v>
      </c>
      <c r="F29" s="176">
        <f>SUM(F24:F28)</f>
        <v>373330</v>
      </c>
      <c r="G29" s="176">
        <f>SUM(G24:G28)</f>
        <v>64670</v>
      </c>
      <c r="H29" s="188"/>
      <c r="I29" s="166"/>
      <c r="J29" s="166"/>
      <c r="K29" s="166"/>
      <c r="L29" s="166"/>
      <c r="M29" s="166"/>
      <c r="N29" s="166"/>
      <c r="O29" s="166"/>
      <c r="P29" s="166"/>
      <c r="Q29" s="166"/>
      <c r="R29" s="166"/>
      <c r="S29" s="166"/>
    </row>
    <row r="30" spans="1:19" ht="21.75" thickTop="1">
      <c r="A30" s="26" t="s">
        <v>30</v>
      </c>
      <c r="B30" s="27"/>
      <c r="C30" s="165">
        <v>532000</v>
      </c>
      <c r="D30" s="10"/>
      <c r="E30" s="10"/>
      <c r="F30" s="10"/>
      <c r="G30" s="10"/>
      <c r="H30" s="7"/>
    </row>
    <row r="31" spans="1:19">
      <c r="A31" s="16" t="s">
        <v>102</v>
      </c>
      <c r="B31" s="13" t="s">
        <v>32</v>
      </c>
      <c r="C31" s="450">
        <v>320100</v>
      </c>
      <c r="D31" s="5"/>
      <c r="E31" s="5"/>
      <c r="F31" s="5"/>
      <c r="G31" s="5"/>
      <c r="H31" s="5"/>
    </row>
    <row r="32" spans="1:19">
      <c r="A32" s="12"/>
      <c r="B32" s="13" t="s">
        <v>117</v>
      </c>
      <c r="C32" s="450"/>
      <c r="D32" s="173">
        <v>800000</v>
      </c>
      <c r="E32" s="173">
        <v>259321.4</v>
      </c>
      <c r="F32" s="173">
        <v>701617.68</v>
      </c>
      <c r="G32" s="193">
        <f t="shared" ref="G32:G37" si="3">D32-F32</f>
        <v>98382.319999999949</v>
      </c>
      <c r="H32" s="242"/>
    </row>
    <row r="33" spans="1:8">
      <c r="A33" s="18"/>
      <c r="B33" s="13" t="s">
        <v>118</v>
      </c>
      <c r="C33" s="450"/>
      <c r="D33" s="173">
        <v>100000</v>
      </c>
      <c r="E33" s="173">
        <v>27400</v>
      </c>
      <c r="F33" s="173">
        <v>53900</v>
      </c>
      <c r="G33" s="193">
        <f t="shared" si="3"/>
        <v>46100</v>
      </c>
      <c r="H33" s="282"/>
    </row>
    <row r="34" spans="1:8">
      <c r="A34" s="18"/>
      <c r="B34" s="13" t="s">
        <v>245</v>
      </c>
      <c r="C34" s="450"/>
      <c r="D34" s="173">
        <v>56000</v>
      </c>
      <c r="E34" s="173">
        <v>32000</v>
      </c>
      <c r="F34" s="173">
        <v>56000</v>
      </c>
      <c r="G34" s="193">
        <f t="shared" si="3"/>
        <v>0</v>
      </c>
      <c r="H34" s="328" t="s">
        <v>434</v>
      </c>
    </row>
    <row r="35" spans="1:8">
      <c r="A35" s="18"/>
      <c r="B35" s="19" t="s">
        <v>321</v>
      </c>
      <c r="C35" s="190"/>
      <c r="D35" s="175">
        <v>50000</v>
      </c>
      <c r="E35" s="173">
        <v>4796</v>
      </c>
      <c r="F35" s="173">
        <v>15332</v>
      </c>
      <c r="G35" s="193">
        <f t="shared" si="3"/>
        <v>34668</v>
      </c>
      <c r="H35" s="282"/>
    </row>
    <row r="36" spans="1:8">
      <c r="A36" s="18"/>
      <c r="B36" s="19" t="s">
        <v>246</v>
      </c>
      <c r="C36" s="190"/>
      <c r="D36" s="175">
        <v>10000</v>
      </c>
      <c r="E36" s="173">
        <v>2440</v>
      </c>
      <c r="F36" s="173">
        <v>7320</v>
      </c>
      <c r="G36" s="193">
        <f t="shared" si="3"/>
        <v>2680</v>
      </c>
      <c r="H36" s="282"/>
    </row>
    <row r="37" spans="1:8">
      <c r="A37" s="457"/>
      <c r="B37" s="14" t="s">
        <v>320</v>
      </c>
      <c r="C37" s="232"/>
      <c r="D37" s="182">
        <v>10000</v>
      </c>
      <c r="E37" s="182">
        <v>0</v>
      </c>
      <c r="F37" s="182">
        <v>2236</v>
      </c>
      <c r="G37" s="458">
        <f t="shared" si="3"/>
        <v>7764</v>
      </c>
      <c r="H37" s="459"/>
    </row>
    <row r="38" spans="1:8" ht="18.75" customHeight="1">
      <c r="A38" s="11"/>
      <c r="B38" s="8"/>
      <c r="C38" s="8"/>
      <c r="D38" s="49"/>
      <c r="E38" s="49"/>
      <c r="F38" s="49"/>
      <c r="G38" s="172"/>
    </row>
    <row r="39" spans="1:8" ht="18" customHeight="1">
      <c r="A39" s="537" t="s">
        <v>199</v>
      </c>
      <c r="B39" s="538"/>
      <c r="C39" s="448" t="s">
        <v>492</v>
      </c>
      <c r="D39" s="164" t="s">
        <v>194</v>
      </c>
      <c r="E39" s="186" t="s">
        <v>195</v>
      </c>
      <c r="F39" s="186" t="s">
        <v>478</v>
      </c>
      <c r="G39" s="344" t="s">
        <v>194</v>
      </c>
      <c r="H39" s="531" t="s">
        <v>204</v>
      </c>
    </row>
    <row r="40" spans="1:8" ht="17.25" customHeight="1">
      <c r="A40" s="539"/>
      <c r="B40" s="540"/>
      <c r="C40" s="449" t="s">
        <v>493</v>
      </c>
      <c r="D40" s="335" t="s">
        <v>3</v>
      </c>
      <c r="E40" s="147" t="s">
        <v>457</v>
      </c>
      <c r="F40" s="147"/>
      <c r="G40" s="345" t="s">
        <v>11</v>
      </c>
      <c r="H40" s="532"/>
    </row>
    <row r="41" spans="1:8" ht="18.75" customHeight="1">
      <c r="A41" s="25" t="s">
        <v>103</v>
      </c>
      <c r="B41" s="2" t="s">
        <v>247</v>
      </c>
      <c r="C41" s="472">
        <v>320200</v>
      </c>
      <c r="D41" s="47"/>
      <c r="E41" s="47"/>
      <c r="F41" s="44"/>
      <c r="G41" s="169"/>
      <c r="H41" s="228"/>
    </row>
    <row r="42" spans="1:8">
      <c r="A42" s="18"/>
      <c r="B42" s="19" t="s">
        <v>248</v>
      </c>
      <c r="C42" s="454"/>
      <c r="D42" s="175">
        <v>30000</v>
      </c>
      <c r="E42" s="175">
        <v>0</v>
      </c>
      <c r="F42" s="173">
        <v>2875</v>
      </c>
      <c r="G42" s="193">
        <f>D42-F42</f>
        <v>27125</v>
      </c>
      <c r="H42" s="229"/>
    </row>
    <row r="43" spans="1:8">
      <c r="A43" s="18"/>
      <c r="B43" s="19" t="s">
        <v>325</v>
      </c>
      <c r="C43" s="454"/>
      <c r="D43" s="175">
        <v>30000</v>
      </c>
      <c r="E43" s="175">
        <v>4200</v>
      </c>
      <c r="F43" s="173">
        <v>19200</v>
      </c>
      <c r="G43" s="193">
        <f>D43-F43</f>
        <v>10800</v>
      </c>
      <c r="H43" s="229"/>
    </row>
    <row r="44" spans="1:8">
      <c r="A44" s="12" t="s">
        <v>104</v>
      </c>
      <c r="B44" s="13" t="s">
        <v>84</v>
      </c>
      <c r="C44" s="450">
        <v>320300</v>
      </c>
      <c r="D44" s="173"/>
      <c r="E44" s="175"/>
      <c r="F44" s="173"/>
      <c r="G44" s="193"/>
      <c r="H44" s="184"/>
    </row>
    <row r="45" spans="1:8">
      <c r="A45" s="12"/>
      <c r="B45" s="13" t="s">
        <v>39</v>
      </c>
      <c r="C45" s="13"/>
      <c r="D45" s="173">
        <v>100000</v>
      </c>
      <c r="E45" s="175">
        <v>18544</v>
      </c>
      <c r="F45" s="173">
        <v>50084</v>
      </c>
      <c r="G45" s="193">
        <f t="shared" ref="G45:G51" si="4">D45-F45</f>
        <v>49916</v>
      </c>
      <c r="H45" s="184"/>
    </row>
    <row r="46" spans="1:8">
      <c r="A46" s="12"/>
      <c r="B46" s="13" t="s">
        <v>376</v>
      </c>
      <c r="C46" s="13"/>
      <c r="D46" s="173">
        <v>100000</v>
      </c>
      <c r="E46" s="175">
        <v>4055</v>
      </c>
      <c r="F46" s="173">
        <f>SUM(E46)</f>
        <v>4055</v>
      </c>
      <c r="G46" s="193">
        <f t="shared" si="4"/>
        <v>95945</v>
      </c>
      <c r="H46" s="5"/>
    </row>
    <row r="47" spans="1:8" ht="20.25" customHeight="1">
      <c r="A47" s="18"/>
      <c r="B47" s="13" t="s">
        <v>377</v>
      </c>
      <c r="C47" s="19"/>
      <c r="D47" s="175">
        <v>422100</v>
      </c>
      <c r="E47" s="175">
        <v>0</v>
      </c>
      <c r="F47" s="173">
        <v>397128</v>
      </c>
      <c r="G47" s="193">
        <f t="shared" si="4"/>
        <v>24972</v>
      </c>
      <c r="H47" s="346" t="s">
        <v>464</v>
      </c>
    </row>
    <row r="48" spans="1:8">
      <c r="A48" s="18"/>
      <c r="B48" s="13" t="s">
        <v>378</v>
      </c>
      <c r="C48" s="19"/>
      <c r="D48" s="175">
        <v>10000</v>
      </c>
      <c r="E48" s="175">
        <v>10000</v>
      </c>
      <c r="F48" s="173">
        <f>SUM(E48)</f>
        <v>10000</v>
      </c>
      <c r="G48" s="193">
        <f t="shared" si="4"/>
        <v>0</v>
      </c>
      <c r="H48" s="9"/>
    </row>
    <row r="49" spans="1:27">
      <c r="A49" s="12"/>
      <c r="B49" s="13" t="s">
        <v>379</v>
      </c>
      <c r="C49" s="13"/>
      <c r="D49" s="173">
        <v>0</v>
      </c>
      <c r="E49" s="173">
        <v>0</v>
      </c>
      <c r="F49" s="173">
        <f>SUM(E49)</f>
        <v>0</v>
      </c>
      <c r="G49" s="193">
        <f t="shared" si="4"/>
        <v>0</v>
      </c>
      <c r="H49" s="329" t="s">
        <v>312</v>
      </c>
    </row>
    <row r="50" spans="1:27">
      <c r="A50" s="12"/>
      <c r="B50" s="2" t="s">
        <v>486</v>
      </c>
      <c r="C50" s="2"/>
      <c r="D50" s="315">
        <v>3000</v>
      </c>
      <c r="E50" s="315">
        <v>0</v>
      </c>
      <c r="F50" s="315">
        <v>948</v>
      </c>
      <c r="G50" s="313">
        <f t="shared" ref="G50" si="5">D50-F50</f>
        <v>2052</v>
      </c>
      <c r="H50" s="312" t="s">
        <v>317</v>
      </c>
    </row>
    <row r="51" spans="1:27" ht="20.25" customHeight="1">
      <c r="A51" s="12" t="s">
        <v>106</v>
      </c>
      <c r="B51" s="13" t="s">
        <v>271</v>
      </c>
      <c r="C51" s="450">
        <v>330300</v>
      </c>
      <c r="D51" s="173">
        <v>30000</v>
      </c>
      <c r="E51" s="173">
        <v>8750</v>
      </c>
      <c r="F51" s="173">
        <v>26220</v>
      </c>
      <c r="G51" s="193">
        <f t="shared" si="4"/>
        <v>3780</v>
      </c>
      <c r="H51" s="329" t="s">
        <v>447</v>
      </c>
    </row>
    <row r="52" spans="1:27" s="167" customFormat="1" ht="19.5" customHeight="1" thickBot="1">
      <c r="A52" s="533" t="s">
        <v>4</v>
      </c>
      <c r="B52" s="534"/>
      <c r="C52" s="427"/>
      <c r="D52" s="174">
        <f>SUM(D32:D51)</f>
        <v>1751100</v>
      </c>
      <c r="E52" s="174">
        <f t="shared" ref="E52:G52" si="6">SUM(E32:E51)</f>
        <v>371506.4</v>
      </c>
      <c r="F52" s="174">
        <f t="shared" si="6"/>
        <v>1346915.6800000002</v>
      </c>
      <c r="G52" s="174">
        <f t="shared" si="6"/>
        <v>404184.31999999995</v>
      </c>
      <c r="H52" s="188"/>
      <c r="I52" s="166"/>
      <c r="J52" s="166"/>
      <c r="K52" s="166"/>
      <c r="L52" s="166"/>
      <c r="M52" s="166"/>
      <c r="N52" s="166"/>
      <c r="O52" s="166"/>
      <c r="P52" s="166"/>
      <c r="Q52" s="166"/>
      <c r="R52" s="166"/>
      <c r="S52" s="166"/>
    </row>
    <row r="53" spans="1:27" s="8" customFormat="1" ht="18.75" customHeight="1" thickTop="1">
      <c r="A53" s="26" t="s">
        <v>41</v>
      </c>
      <c r="B53" s="2"/>
      <c r="C53" s="165">
        <v>533000</v>
      </c>
      <c r="D53" s="7"/>
      <c r="E53" s="7"/>
      <c r="F53" s="7"/>
      <c r="G53" s="7"/>
      <c r="H53" s="185"/>
      <c r="T53" s="1"/>
      <c r="U53" s="1"/>
      <c r="V53" s="1"/>
      <c r="W53" s="1"/>
      <c r="X53" s="1"/>
      <c r="Y53" s="1"/>
      <c r="Z53" s="1"/>
      <c r="AA53" s="1"/>
    </row>
    <row r="54" spans="1:27" s="8" customFormat="1">
      <c r="A54" s="16" t="s">
        <v>102</v>
      </c>
      <c r="B54" s="13" t="s">
        <v>43</v>
      </c>
      <c r="C54" s="450">
        <v>330100</v>
      </c>
      <c r="D54" s="173">
        <v>100000</v>
      </c>
      <c r="E54" s="173">
        <v>32827</v>
      </c>
      <c r="F54" s="173">
        <v>99275</v>
      </c>
      <c r="G54" s="193">
        <f t="shared" ref="G54:G60" si="7">D54-F54</f>
        <v>725</v>
      </c>
      <c r="H54" s="329" t="s">
        <v>448</v>
      </c>
      <c r="T54" s="1"/>
      <c r="U54" s="1"/>
      <c r="V54" s="1"/>
      <c r="W54" s="1"/>
      <c r="X54" s="1"/>
      <c r="Y54" s="1"/>
      <c r="Z54" s="1"/>
      <c r="AA54" s="1"/>
    </row>
    <row r="55" spans="1:27" s="8" customFormat="1">
      <c r="A55" s="16" t="s">
        <v>103</v>
      </c>
      <c r="B55" s="13" t="s">
        <v>52</v>
      </c>
      <c r="C55" s="450">
        <v>330200</v>
      </c>
      <c r="D55" s="173">
        <v>10000</v>
      </c>
      <c r="E55" s="173">
        <v>0</v>
      </c>
      <c r="F55" s="173">
        <v>9450</v>
      </c>
      <c r="G55" s="193">
        <f t="shared" si="7"/>
        <v>550</v>
      </c>
      <c r="H55" s="5"/>
      <c r="T55" s="1"/>
      <c r="U55" s="1"/>
      <c r="V55" s="1"/>
      <c r="W55" s="1"/>
      <c r="X55" s="1"/>
      <c r="Y55" s="1"/>
      <c r="Z55" s="1"/>
      <c r="AA55" s="1"/>
    </row>
    <row r="56" spans="1:27" s="8" customFormat="1">
      <c r="A56" s="16" t="s">
        <v>104</v>
      </c>
      <c r="B56" s="13" t="s">
        <v>50</v>
      </c>
      <c r="C56" s="450">
        <v>330300</v>
      </c>
      <c r="D56" s="173">
        <v>10000</v>
      </c>
      <c r="E56" s="173">
        <v>2770</v>
      </c>
      <c r="F56" s="173">
        <v>6605</v>
      </c>
      <c r="G56" s="193">
        <f t="shared" si="7"/>
        <v>3395</v>
      </c>
      <c r="H56" s="5"/>
      <c r="T56" s="1"/>
      <c r="U56" s="1"/>
      <c r="V56" s="1"/>
      <c r="W56" s="1"/>
      <c r="X56" s="1"/>
      <c r="Y56" s="1"/>
      <c r="Z56" s="1"/>
      <c r="AA56" s="1"/>
    </row>
    <row r="57" spans="1:27" s="8" customFormat="1">
      <c r="A57" s="21" t="s">
        <v>106</v>
      </c>
      <c r="B57" s="19" t="s">
        <v>326</v>
      </c>
      <c r="C57" s="454">
        <v>330600</v>
      </c>
      <c r="D57" s="175">
        <v>10000</v>
      </c>
      <c r="E57" s="173">
        <v>0</v>
      </c>
      <c r="F57" s="173">
        <v>2665</v>
      </c>
      <c r="G57" s="193">
        <f t="shared" si="7"/>
        <v>7335</v>
      </c>
      <c r="H57" s="5"/>
      <c r="T57" s="1"/>
      <c r="U57" s="1"/>
      <c r="V57" s="1"/>
      <c r="W57" s="1"/>
      <c r="X57" s="1"/>
      <c r="Y57" s="1"/>
      <c r="Z57" s="1"/>
      <c r="AA57" s="1"/>
    </row>
    <row r="58" spans="1:27" s="8" customFormat="1">
      <c r="A58" s="21" t="s">
        <v>107</v>
      </c>
      <c r="B58" s="19" t="s">
        <v>257</v>
      </c>
      <c r="C58" s="454">
        <v>330700</v>
      </c>
      <c r="D58" s="175">
        <v>50000</v>
      </c>
      <c r="E58" s="173">
        <v>3900</v>
      </c>
      <c r="F58" s="173">
        <v>21605</v>
      </c>
      <c r="G58" s="193">
        <f t="shared" si="7"/>
        <v>28395</v>
      </c>
      <c r="H58" s="5"/>
      <c r="T58" s="1"/>
      <c r="U58" s="1"/>
      <c r="V58" s="1"/>
      <c r="W58" s="1"/>
      <c r="X58" s="1"/>
      <c r="Y58" s="1"/>
      <c r="Z58" s="1"/>
      <c r="AA58" s="1"/>
    </row>
    <row r="59" spans="1:27" s="8" customFormat="1">
      <c r="A59" s="21" t="s">
        <v>108</v>
      </c>
      <c r="B59" s="19" t="s">
        <v>327</v>
      </c>
      <c r="C59" s="454">
        <v>330800</v>
      </c>
      <c r="D59" s="175">
        <v>100000</v>
      </c>
      <c r="E59" s="173">
        <v>39211.599999999999</v>
      </c>
      <c r="F59" s="173">
        <v>92776.8</v>
      </c>
      <c r="G59" s="193">
        <f t="shared" si="7"/>
        <v>7223.1999999999971</v>
      </c>
      <c r="H59" s="201"/>
      <c r="T59" s="1"/>
      <c r="U59" s="1"/>
      <c r="V59" s="1"/>
      <c r="W59" s="1"/>
      <c r="X59" s="1"/>
      <c r="Y59" s="1"/>
      <c r="Z59" s="1"/>
      <c r="AA59" s="1"/>
    </row>
    <row r="60" spans="1:27" s="8" customFormat="1">
      <c r="A60" s="21" t="s">
        <v>244</v>
      </c>
      <c r="B60" s="19" t="s">
        <v>47</v>
      </c>
      <c r="C60" s="454">
        <v>331400</v>
      </c>
      <c r="D60" s="175">
        <v>30000</v>
      </c>
      <c r="E60" s="173">
        <v>2950</v>
      </c>
      <c r="F60" s="175">
        <v>29090</v>
      </c>
      <c r="G60" s="193">
        <f t="shared" si="7"/>
        <v>910</v>
      </c>
      <c r="H60" s="5"/>
      <c r="T60" s="1"/>
      <c r="U60" s="1"/>
      <c r="V60" s="1"/>
      <c r="W60" s="1"/>
      <c r="X60" s="1"/>
      <c r="Y60" s="1"/>
      <c r="Z60" s="1"/>
      <c r="AA60" s="1"/>
    </row>
    <row r="61" spans="1:27" s="8" customFormat="1" ht="19.5" customHeight="1" thickBot="1">
      <c r="A61" s="533" t="s">
        <v>4</v>
      </c>
      <c r="B61" s="552"/>
      <c r="C61" s="437"/>
      <c r="D61" s="174">
        <f>SUM(D54:D60)</f>
        <v>310000</v>
      </c>
      <c r="E61" s="174">
        <f>SUM(E54:E60)</f>
        <v>81658.600000000006</v>
      </c>
      <c r="F61" s="174">
        <f>SUM(F54:F60)</f>
        <v>261466.8</v>
      </c>
      <c r="G61" s="174">
        <f>+D61-F61</f>
        <v>48533.200000000012</v>
      </c>
      <c r="H61" s="188"/>
      <c r="T61" s="1"/>
      <c r="U61" s="1"/>
      <c r="V61" s="1"/>
      <c r="W61" s="1"/>
      <c r="X61" s="1"/>
      <c r="Y61" s="1"/>
      <c r="Z61" s="1"/>
      <c r="AA61" s="1"/>
    </row>
    <row r="62" spans="1:27" s="8" customFormat="1" ht="21" customHeight="1" thickTop="1">
      <c r="A62" s="24" t="s">
        <v>65</v>
      </c>
      <c r="B62" s="19"/>
      <c r="C62" s="248">
        <v>534000</v>
      </c>
      <c r="D62" s="9"/>
      <c r="E62" s="9"/>
      <c r="F62" s="9"/>
      <c r="G62" s="10"/>
      <c r="H62" s="7"/>
      <c r="T62" s="1"/>
      <c r="U62" s="1"/>
      <c r="V62" s="1"/>
      <c r="W62" s="1"/>
      <c r="X62" s="1"/>
      <c r="Y62" s="1"/>
      <c r="Z62" s="1"/>
      <c r="AA62" s="1"/>
    </row>
    <row r="63" spans="1:27" s="8" customFormat="1">
      <c r="A63" s="21" t="s">
        <v>102</v>
      </c>
      <c r="B63" s="19" t="s">
        <v>68</v>
      </c>
      <c r="C63" s="454">
        <v>340100</v>
      </c>
      <c r="D63" s="175">
        <v>112500</v>
      </c>
      <c r="E63" s="175">
        <v>23157.119999999999</v>
      </c>
      <c r="F63" s="175">
        <v>99130.13</v>
      </c>
      <c r="G63" s="193">
        <f>D63-F63</f>
        <v>13369.869999999995</v>
      </c>
      <c r="H63" s="349" t="s">
        <v>465</v>
      </c>
      <c r="T63" s="1"/>
      <c r="U63" s="1"/>
      <c r="V63" s="1"/>
      <c r="W63" s="1"/>
      <c r="X63" s="1"/>
      <c r="Y63" s="1"/>
      <c r="Z63" s="1"/>
      <c r="AA63" s="1"/>
    </row>
    <row r="64" spans="1:27" s="8" customFormat="1">
      <c r="A64" s="21" t="s">
        <v>103</v>
      </c>
      <c r="B64" s="19" t="s">
        <v>328</v>
      </c>
      <c r="C64" s="454">
        <v>340200</v>
      </c>
      <c r="D64" s="175">
        <v>8000</v>
      </c>
      <c r="E64" s="175">
        <v>914.85</v>
      </c>
      <c r="F64" s="175">
        <v>3946.16</v>
      </c>
      <c r="G64" s="193">
        <f>D64-F64</f>
        <v>4053.84</v>
      </c>
      <c r="H64" s="349"/>
      <c r="T64" s="1"/>
      <c r="U64" s="1"/>
      <c r="V64" s="1"/>
      <c r="W64" s="1"/>
      <c r="X64" s="1"/>
      <c r="Y64" s="1"/>
      <c r="Z64" s="1"/>
      <c r="AA64" s="1"/>
    </row>
    <row r="65" spans="1:27" s="8" customFormat="1">
      <c r="A65" s="21" t="s">
        <v>104</v>
      </c>
      <c r="B65" s="19" t="s">
        <v>322</v>
      </c>
      <c r="C65" s="454">
        <v>340300</v>
      </c>
      <c r="D65" s="175">
        <v>8000</v>
      </c>
      <c r="E65" s="175">
        <v>1822.46</v>
      </c>
      <c r="F65" s="173">
        <v>7600.46</v>
      </c>
      <c r="G65" s="193">
        <f>D65-F65</f>
        <v>399.53999999999996</v>
      </c>
      <c r="H65" s="350"/>
      <c r="T65" s="1"/>
      <c r="U65" s="1"/>
      <c r="V65" s="1"/>
      <c r="W65" s="1"/>
      <c r="X65" s="1"/>
      <c r="Y65" s="1"/>
      <c r="Z65" s="1"/>
      <c r="AA65" s="1"/>
    </row>
    <row r="66" spans="1:27" s="8" customFormat="1">
      <c r="A66" s="21" t="s">
        <v>106</v>
      </c>
      <c r="B66" s="19" t="s">
        <v>272</v>
      </c>
      <c r="C66" s="454">
        <v>340400</v>
      </c>
      <c r="D66" s="175">
        <v>7200</v>
      </c>
      <c r="E66" s="175">
        <v>173</v>
      </c>
      <c r="F66" s="173">
        <v>173</v>
      </c>
      <c r="G66" s="193">
        <f>D66-F66</f>
        <v>7027</v>
      </c>
      <c r="H66" s="351"/>
      <c r="T66" s="1"/>
      <c r="U66" s="1"/>
      <c r="V66" s="1"/>
      <c r="W66" s="1"/>
      <c r="X66" s="1"/>
      <c r="Y66" s="1"/>
      <c r="Z66" s="1"/>
      <c r="AA66" s="1"/>
    </row>
    <row r="67" spans="1:27" s="8" customFormat="1">
      <c r="A67" s="21" t="s">
        <v>107</v>
      </c>
      <c r="B67" s="19" t="s">
        <v>273</v>
      </c>
      <c r="C67" s="454">
        <v>340500</v>
      </c>
      <c r="D67" s="175">
        <v>110500</v>
      </c>
      <c r="E67" s="175">
        <v>30141.9</v>
      </c>
      <c r="F67" s="175">
        <v>110300.44</v>
      </c>
      <c r="G67" s="193">
        <f>D67-F67</f>
        <v>199.55999999999767</v>
      </c>
      <c r="H67" s="349" t="s">
        <v>466</v>
      </c>
      <c r="T67" s="1"/>
      <c r="U67" s="1"/>
      <c r="V67" s="1"/>
      <c r="W67" s="1"/>
      <c r="X67" s="1"/>
      <c r="Y67" s="1"/>
      <c r="Z67" s="1"/>
      <c r="AA67" s="1"/>
    </row>
    <row r="68" spans="1:27" s="8" customFormat="1" ht="18.75" customHeight="1" thickBot="1">
      <c r="A68" s="533" t="s">
        <v>4</v>
      </c>
      <c r="B68" s="552"/>
      <c r="C68" s="437"/>
      <c r="D68" s="174">
        <f>SUM(D63:D67)</f>
        <v>246200</v>
      </c>
      <c r="E68" s="176">
        <f>SUM(E63:E67)</f>
        <v>56209.33</v>
      </c>
      <c r="F68" s="176">
        <f t="shared" ref="F68:G68" si="8">SUM(F63:F67)</f>
        <v>221150.19</v>
      </c>
      <c r="G68" s="176">
        <f t="shared" si="8"/>
        <v>25049.809999999994</v>
      </c>
      <c r="H68" s="188"/>
      <c r="T68" s="1"/>
      <c r="U68" s="1"/>
      <c r="V68" s="1"/>
      <c r="W68" s="1"/>
      <c r="X68" s="1"/>
      <c r="Y68" s="1"/>
      <c r="Z68" s="1"/>
      <c r="AA68" s="1"/>
    </row>
    <row r="69" spans="1:27" s="8" customFormat="1" ht="20.25" customHeight="1" thickTop="1">
      <c r="A69" s="26" t="s">
        <v>250</v>
      </c>
      <c r="B69" s="2"/>
      <c r="C69" s="165">
        <v>541000</v>
      </c>
      <c r="D69" s="10"/>
      <c r="E69" s="10"/>
      <c r="F69" s="10"/>
      <c r="G69" s="10"/>
      <c r="H69" s="10"/>
      <c r="T69" s="1"/>
      <c r="U69" s="1"/>
      <c r="V69" s="1"/>
      <c r="W69" s="1"/>
      <c r="X69" s="1"/>
      <c r="Y69" s="1"/>
      <c r="Z69" s="1"/>
      <c r="AA69" s="1"/>
    </row>
    <row r="70" spans="1:27" s="8" customFormat="1">
      <c r="A70" s="258"/>
      <c r="B70" s="13" t="s">
        <v>380</v>
      </c>
      <c r="C70" s="454">
        <v>410100</v>
      </c>
      <c r="D70" s="175">
        <v>40000</v>
      </c>
      <c r="E70" s="175">
        <v>0</v>
      </c>
      <c r="F70" s="173">
        <v>32500</v>
      </c>
      <c r="G70" s="193">
        <f t="shared" ref="G70:G76" si="9">D70-F70</f>
        <v>7500</v>
      </c>
      <c r="H70" s="330" t="s">
        <v>315</v>
      </c>
      <c r="T70" s="1"/>
      <c r="U70" s="1"/>
      <c r="V70" s="1"/>
      <c r="W70" s="1"/>
      <c r="X70" s="1"/>
      <c r="Y70" s="1"/>
      <c r="Z70" s="1"/>
      <c r="AA70" s="1"/>
    </row>
    <row r="71" spans="1:27" s="8" customFormat="1">
      <c r="A71" s="258"/>
      <c r="B71" s="13" t="s">
        <v>381</v>
      </c>
      <c r="C71" s="454">
        <v>410100</v>
      </c>
      <c r="D71" s="175">
        <v>24500</v>
      </c>
      <c r="E71" s="175">
        <v>0</v>
      </c>
      <c r="F71" s="173">
        <v>24400</v>
      </c>
      <c r="G71" s="193">
        <f t="shared" si="9"/>
        <v>100</v>
      </c>
      <c r="H71" s="330" t="s">
        <v>435</v>
      </c>
      <c r="T71" s="1"/>
      <c r="U71" s="1"/>
      <c r="V71" s="1"/>
      <c r="W71" s="1"/>
      <c r="X71" s="1"/>
      <c r="Y71" s="1"/>
      <c r="Z71" s="1"/>
      <c r="AA71" s="1"/>
    </row>
    <row r="72" spans="1:27" s="8" customFormat="1">
      <c r="A72" s="258"/>
      <c r="B72" s="13" t="s">
        <v>382</v>
      </c>
      <c r="C72" s="454">
        <v>410100</v>
      </c>
      <c r="D72" s="175">
        <v>10500</v>
      </c>
      <c r="E72" s="175">
        <v>0</v>
      </c>
      <c r="F72" s="173">
        <v>10500</v>
      </c>
      <c r="G72" s="193">
        <f t="shared" si="9"/>
        <v>0</v>
      </c>
      <c r="H72" s="330" t="s">
        <v>436</v>
      </c>
      <c r="T72" s="1"/>
      <c r="U72" s="1"/>
      <c r="V72" s="1"/>
      <c r="W72" s="1"/>
      <c r="X72" s="1"/>
      <c r="Y72" s="1"/>
      <c r="Z72" s="1"/>
      <c r="AA72" s="1"/>
    </row>
    <row r="73" spans="1:27" s="8" customFormat="1">
      <c r="A73" s="12"/>
      <c r="B73" s="13" t="s">
        <v>329</v>
      </c>
      <c r="C73" s="450">
        <v>411800</v>
      </c>
      <c r="D73" s="173">
        <v>100000</v>
      </c>
      <c r="E73" s="173">
        <v>0</v>
      </c>
      <c r="F73" s="173">
        <f>SUM(E73)</f>
        <v>0</v>
      </c>
      <c r="G73" s="193">
        <f t="shared" si="9"/>
        <v>100000</v>
      </c>
      <c r="H73" s="5"/>
      <c r="T73" s="1"/>
      <c r="U73" s="1"/>
      <c r="V73" s="1"/>
      <c r="W73" s="1"/>
      <c r="X73" s="1"/>
      <c r="Y73" s="1"/>
      <c r="Z73" s="1"/>
      <c r="AA73" s="1"/>
    </row>
    <row r="74" spans="1:27" s="8" customFormat="1">
      <c r="A74" s="3"/>
      <c r="B74" s="2" t="s">
        <v>446</v>
      </c>
      <c r="C74" s="472">
        <v>410600</v>
      </c>
      <c r="D74" s="315">
        <v>20000</v>
      </c>
      <c r="E74" s="315">
        <v>0</v>
      </c>
      <c r="F74" s="315">
        <v>15000</v>
      </c>
      <c r="G74" s="197">
        <f t="shared" si="9"/>
        <v>5000</v>
      </c>
      <c r="H74" s="312" t="s">
        <v>434</v>
      </c>
      <c r="T74" s="1"/>
      <c r="U74" s="1"/>
      <c r="V74" s="1"/>
      <c r="W74" s="1"/>
      <c r="X74" s="1"/>
      <c r="Y74" s="1"/>
      <c r="Z74" s="1"/>
      <c r="AA74" s="1"/>
    </row>
    <row r="75" spans="1:27" s="8" customFormat="1">
      <c r="A75" s="12"/>
      <c r="B75" s="13" t="s">
        <v>458</v>
      </c>
      <c r="C75" s="450">
        <v>410100</v>
      </c>
      <c r="D75" s="173">
        <v>2500</v>
      </c>
      <c r="E75" s="173">
        <v>2500</v>
      </c>
      <c r="F75" s="173">
        <v>2500</v>
      </c>
      <c r="G75" s="193">
        <f t="shared" si="9"/>
        <v>0</v>
      </c>
      <c r="H75" s="329" t="s">
        <v>461</v>
      </c>
      <c r="T75" s="1"/>
      <c r="U75" s="1"/>
      <c r="V75" s="1"/>
      <c r="W75" s="1"/>
      <c r="X75" s="1"/>
      <c r="Y75" s="1"/>
      <c r="Z75" s="1"/>
      <c r="AA75" s="1"/>
    </row>
    <row r="76" spans="1:27" s="8" customFormat="1">
      <c r="A76" s="231" t="s">
        <v>175</v>
      </c>
      <c r="B76" s="2"/>
      <c r="C76" s="472">
        <v>411600</v>
      </c>
      <c r="D76" s="315">
        <v>31400</v>
      </c>
      <c r="E76" s="315">
        <v>31400</v>
      </c>
      <c r="F76" s="315">
        <v>31400</v>
      </c>
      <c r="G76" s="313">
        <f t="shared" si="9"/>
        <v>0</v>
      </c>
      <c r="H76" s="312" t="s">
        <v>467</v>
      </c>
      <c r="T76" s="1"/>
      <c r="U76" s="1"/>
      <c r="V76" s="1"/>
      <c r="W76" s="1"/>
      <c r="X76" s="1"/>
      <c r="Y76" s="1"/>
      <c r="Z76" s="1"/>
      <c r="AA76" s="1"/>
    </row>
    <row r="77" spans="1:27" s="8" customFormat="1" ht="18" customHeight="1" thickBot="1">
      <c r="A77" s="533" t="s">
        <v>4</v>
      </c>
      <c r="B77" s="534"/>
      <c r="C77" s="427"/>
      <c r="D77" s="176">
        <f>SUM(D70:D76)</f>
        <v>228900</v>
      </c>
      <c r="E77" s="176">
        <f>SUM(E70:E76)</f>
        <v>33900</v>
      </c>
      <c r="F77" s="176">
        <f>SUM(F70:F76)</f>
        <v>116300</v>
      </c>
      <c r="G77" s="176">
        <f>SUM(G70:G76)</f>
        <v>112600</v>
      </c>
      <c r="H77" s="189"/>
      <c r="T77" s="1"/>
      <c r="U77" s="1"/>
      <c r="V77" s="1"/>
      <c r="W77" s="1"/>
      <c r="X77" s="1"/>
      <c r="Y77" s="1"/>
      <c r="Z77" s="1"/>
      <c r="AA77" s="1"/>
    </row>
    <row r="78" spans="1:27" s="8" customFormat="1" ht="21.75" thickTop="1">
      <c r="A78" s="537" t="s">
        <v>199</v>
      </c>
      <c r="B78" s="538"/>
      <c r="C78" s="448" t="s">
        <v>492</v>
      </c>
      <c r="D78" s="464" t="s">
        <v>194</v>
      </c>
      <c r="E78" s="145" t="s">
        <v>195</v>
      </c>
      <c r="F78" s="145" t="s">
        <v>478</v>
      </c>
      <c r="G78" s="344" t="s">
        <v>194</v>
      </c>
      <c r="H78" s="531" t="s">
        <v>204</v>
      </c>
      <c r="T78" s="1"/>
      <c r="U78" s="1"/>
      <c r="V78" s="1"/>
      <c r="W78" s="1"/>
      <c r="X78" s="1"/>
      <c r="Y78" s="1"/>
      <c r="Z78" s="1"/>
      <c r="AA78" s="1"/>
    </row>
    <row r="79" spans="1:27" s="8" customFormat="1">
      <c r="A79" s="539"/>
      <c r="B79" s="540"/>
      <c r="C79" s="449" t="s">
        <v>493</v>
      </c>
      <c r="D79" s="460" t="s">
        <v>3</v>
      </c>
      <c r="E79" s="147" t="s">
        <v>457</v>
      </c>
      <c r="F79" s="147"/>
      <c r="G79" s="345" t="s">
        <v>11</v>
      </c>
      <c r="H79" s="532"/>
      <c r="T79" s="1"/>
      <c r="U79" s="1"/>
      <c r="V79" s="1"/>
      <c r="W79" s="1"/>
      <c r="X79" s="1"/>
      <c r="Y79" s="1"/>
      <c r="Z79" s="1"/>
      <c r="AA79" s="1"/>
    </row>
    <row r="80" spans="1:27" s="8" customFormat="1">
      <c r="A80" s="24" t="s">
        <v>161</v>
      </c>
      <c r="B80" s="19"/>
      <c r="C80" s="248">
        <v>551000</v>
      </c>
      <c r="D80" s="9" t="s">
        <v>386</v>
      </c>
      <c r="E80" s="9"/>
      <c r="F80" s="10"/>
      <c r="G80" s="10"/>
      <c r="H80" s="7"/>
      <c r="T80" s="1"/>
      <c r="U80" s="1"/>
      <c r="V80" s="1"/>
      <c r="W80" s="1"/>
      <c r="X80" s="1"/>
      <c r="Y80" s="1"/>
      <c r="Z80" s="1"/>
      <c r="AA80" s="1"/>
    </row>
    <row r="81" spans="1:27" s="8" customFormat="1">
      <c r="A81" s="24"/>
      <c r="B81" s="19" t="s">
        <v>319</v>
      </c>
      <c r="C81" s="248"/>
      <c r="D81" s="175">
        <v>25000</v>
      </c>
      <c r="E81" s="173">
        <v>25000</v>
      </c>
      <c r="F81" s="173">
        <f>+E81</f>
        <v>25000</v>
      </c>
      <c r="G81" s="193">
        <f>+D81-F81</f>
        <v>0</v>
      </c>
      <c r="H81" s="7"/>
      <c r="T81" s="1"/>
      <c r="U81" s="1"/>
      <c r="V81" s="1"/>
      <c r="W81" s="1"/>
      <c r="X81" s="1"/>
      <c r="Y81" s="1"/>
      <c r="Z81" s="1"/>
      <c r="AA81" s="1"/>
    </row>
    <row r="82" spans="1:27" s="8" customFormat="1" ht="21.75" thickBot="1">
      <c r="A82" s="533" t="s">
        <v>4</v>
      </c>
      <c r="B82" s="534"/>
      <c r="C82" s="436"/>
      <c r="D82" s="176">
        <f>SUM(D81:D81)</f>
        <v>25000</v>
      </c>
      <c r="E82" s="176">
        <f>SUM(E80:E81)</f>
        <v>25000</v>
      </c>
      <c r="F82" s="176">
        <f>SUM(F80:F81)</f>
        <v>25000</v>
      </c>
      <c r="G82" s="174">
        <f>+D82-F82</f>
        <v>0</v>
      </c>
      <c r="H82" s="189"/>
      <c r="T82" s="1"/>
      <c r="U82" s="1"/>
      <c r="V82" s="1"/>
      <c r="W82" s="1"/>
      <c r="X82" s="1"/>
      <c r="Y82" s="1"/>
      <c r="Z82" s="1"/>
      <c r="AA82" s="1"/>
    </row>
    <row r="83" spans="1:27" ht="21.75" thickTop="1">
      <c r="A83" s="24" t="s">
        <v>73</v>
      </c>
      <c r="B83" s="19"/>
      <c r="C83" s="248">
        <v>561000</v>
      </c>
      <c r="D83" s="45"/>
      <c r="E83" s="44"/>
      <c r="F83" s="44"/>
      <c r="G83" s="169"/>
      <c r="H83" s="7"/>
    </row>
    <row r="84" spans="1:27">
      <c r="A84" s="24"/>
      <c r="B84" s="19" t="s">
        <v>341</v>
      </c>
      <c r="C84" s="454">
        <v>610100</v>
      </c>
      <c r="D84" s="45"/>
      <c r="E84" s="45"/>
      <c r="F84" s="44"/>
      <c r="G84" s="169"/>
      <c r="H84" s="7"/>
    </row>
    <row r="85" spans="1:27">
      <c r="A85" s="18"/>
      <c r="B85" s="19" t="s">
        <v>330</v>
      </c>
      <c r="C85" s="454"/>
      <c r="D85" s="175">
        <v>15000</v>
      </c>
      <c r="E85" s="175">
        <v>0</v>
      </c>
      <c r="F85" s="173">
        <v>15000</v>
      </c>
      <c r="G85" s="193">
        <f>D85-F85</f>
        <v>0</v>
      </c>
      <c r="H85" s="5"/>
    </row>
    <row r="86" spans="1:27">
      <c r="A86" s="18"/>
      <c r="B86" s="19" t="s">
        <v>342</v>
      </c>
      <c r="C86" s="454">
        <v>610200</v>
      </c>
      <c r="D86" s="175"/>
      <c r="E86" s="175"/>
      <c r="F86" s="173"/>
      <c r="G86" s="193"/>
      <c r="H86" s="5"/>
    </row>
    <row r="87" spans="1:27">
      <c r="A87" s="12"/>
      <c r="B87" s="13" t="s">
        <v>331</v>
      </c>
      <c r="C87" s="13"/>
      <c r="D87" s="173">
        <v>5000</v>
      </c>
      <c r="E87" s="173">
        <v>0</v>
      </c>
      <c r="F87" s="173">
        <v>5000</v>
      </c>
      <c r="G87" s="193">
        <f>+D87-F87</f>
        <v>0</v>
      </c>
      <c r="H87" s="201"/>
    </row>
    <row r="88" spans="1:27">
      <c r="A88" s="12"/>
      <c r="B88" s="13" t="s">
        <v>332</v>
      </c>
      <c r="C88" s="13"/>
      <c r="D88" s="173">
        <v>5000</v>
      </c>
      <c r="E88" s="173">
        <v>5000</v>
      </c>
      <c r="F88" s="173">
        <f>SUM(E88)</f>
        <v>5000</v>
      </c>
      <c r="G88" s="193">
        <f>+D88-F88</f>
        <v>0</v>
      </c>
      <c r="H88" s="201"/>
    </row>
    <row r="89" spans="1:27">
      <c r="A89" s="3"/>
      <c r="B89" s="13" t="s">
        <v>333</v>
      </c>
      <c r="C89" s="13"/>
      <c r="D89" s="173">
        <v>3000</v>
      </c>
      <c r="E89" s="173">
        <v>0</v>
      </c>
      <c r="F89" s="173">
        <v>3000</v>
      </c>
      <c r="G89" s="193">
        <f>+D89-F89</f>
        <v>0</v>
      </c>
      <c r="H89" s="244"/>
    </row>
    <row r="90" spans="1:27" ht="21.75" thickBot="1">
      <c r="A90" s="533" t="s">
        <v>4</v>
      </c>
      <c r="B90" s="534"/>
      <c r="C90" s="427"/>
      <c r="D90" s="176">
        <f>SUM(D85:D89)</f>
        <v>28000</v>
      </c>
      <c r="E90" s="176">
        <f>SUM(E85:E89)</f>
        <v>5000</v>
      </c>
      <c r="F90" s="176">
        <f t="shared" ref="F90:G90" si="10">SUM(F85:F89)</f>
        <v>28000</v>
      </c>
      <c r="G90" s="176">
        <f t="shared" si="10"/>
        <v>0</v>
      </c>
      <c r="H90" s="189"/>
    </row>
    <row r="91" spans="1:27" ht="21.75" thickTop="1">
      <c r="A91" s="24"/>
      <c r="B91" s="248" t="s">
        <v>274</v>
      </c>
      <c r="C91" s="248"/>
      <c r="D91" s="45"/>
      <c r="E91" s="44"/>
      <c r="F91" s="48"/>
      <c r="G91" s="169"/>
      <c r="H91" s="187"/>
    </row>
    <row r="92" spans="1:27">
      <c r="A92" s="24" t="s">
        <v>274</v>
      </c>
      <c r="B92" s="248"/>
      <c r="C92" s="248"/>
      <c r="D92" s="45"/>
      <c r="E92" s="44"/>
      <c r="F92" s="48"/>
      <c r="G92" s="169"/>
      <c r="H92" s="259"/>
    </row>
    <row r="93" spans="1:27">
      <c r="A93" s="553" t="s">
        <v>267</v>
      </c>
      <c r="B93" s="554"/>
      <c r="C93" s="465" t="s">
        <v>495</v>
      </c>
      <c r="D93" s="45"/>
      <c r="E93" s="44"/>
      <c r="F93" s="44"/>
      <c r="G93" s="169"/>
      <c r="H93" s="5"/>
    </row>
    <row r="94" spans="1:27">
      <c r="A94" s="21" t="s">
        <v>102</v>
      </c>
      <c r="B94" s="13" t="s">
        <v>7</v>
      </c>
      <c r="C94" s="454">
        <v>220100</v>
      </c>
      <c r="D94" s="175">
        <v>1089000</v>
      </c>
      <c r="E94" s="173">
        <v>267750</v>
      </c>
      <c r="F94" s="173">
        <v>1088205.71</v>
      </c>
      <c r="G94" s="193">
        <f>+D94-F94</f>
        <v>794.29000000003725</v>
      </c>
      <c r="H94" s="329" t="s">
        <v>316</v>
      </c>
    </row>
    <row r="95" spans="1:27">
      <c r="A95" s="21" t="s">
        <v>103</v>
      </c>
      <c r="B95" s="230" t="s">
        <v>258</v>
      </c>
      <c r="C95" s="475" t="s">
        <v>509</v>
      </c>
      <c r="D95" s="175">
        <v>42000</v>
      </c>
      <c r="E95" s="173">
        <v>10500</v>
      </c>
      <c r="F95" s="173">
        <v>42000</v>
      </c>
      <c r="G95" s="193">
        <f>+D95-F95</f>
        <v>0</v>
      </c>
      <c r="H95" s="5"/>
    </row>
    <row r="96" spans="1:27" s="8" customFormat="1">
      <c r="A96" s="21" t="s">
        <v>104</v>
      </c>
      <c r="B96" s="230" t="s">
        <v>275</v>
      </c>
      <c r="C96" s="476" t="s">
        <v>510</v>
      </c>
      <c r="D96" s="175">
        <v>215000</v>
      </c>
      <c r="E96" s="173">
        <v>51810</v>
      </c>
      <c r="F96" s="173">
        <v>211580</v>
      </c>
      <c r="G96" s="193">
        <f>+D96-F96</f>
        <v>3420</v>
      </c>
      <c r="H96" s="354" t="s">
        <v>468</v>
      </c>
      <c r="T96" s="1"/>
      <c r="U96" s="1"/>
      <c r="V96" s="1"/>
      <c r="W96" s="1"/>
      <c r="X96" s="1"/>
      <c r="Y96" s="1"/>
      <c r="Z96" s="1"/>
      <c r="AA96" s="1"/>
    </row>
    <row r="97" spans="1:19" s="167" customFormat="1" ht="21.75" thickBot="1">
      <c r="A97" s="533" t="s">
        <v>4</v>
      </c>
      <c r="B97" s="534"/>
      <c r="C97" s="427"/>
      <c r="D97" s="176">
        <f>SUM(D93:D96)</f>
        <v>1346000</v>
      </c>
      <c r="E97" s="176">
        <f>SUM(E93:E96)</f>
        <v>330060</v>
      </c>
      <c r="F97" s="176">
        <f>SUM(F93:F96)</f>
        <v>1341785.71</v>
      </c>
      <c r="G97" s="174">
        <f>+D97-F97</f>
        <v>4214.2900000000373</v>
      </c>
      <c r="H97" s="189"/>
      <c r="I97" s="166"/>
      <c r="J97" s="166"/>
      <c r="K97" s="166"/>
      <c r="L97" s="166"/>
      <c r="M97" s="166"/>
      <c r="N97" s="166"/>
      <c r="O97" s="166"/>
      <c r="P97" s="166"/>
      <c r="Q97" s="166"/>
      <c r="R97" s="166"/>
      <c r="S97" s="166"/>
    </row>
    <row r="98" spans="1:19" ht="18.75" customHeight="1" thickTop="1">
      <c r="A98" s="33" t="s">
        <v>19</v>
      </c>
      <c r="B98" s="38"/>
      <c r="C98" s="466" t="s">
        <v>496</v>
      </c>
      <c r="D98" s="46"/>
      <c r="E98" s="39"/>
      <c r="F98" s="39"/>
      <c r="G98" s="39"/>
      <c r="H98" s="191"/>
    </row>
    <row r="99" spans="1:19" ht="22.5" customHeight="1">
      <c r="A99" s="16" t="s">
        <v>102</v>
      </c>
      <c r="B99" s="178" t="s">
        <v>334</v>
      </c>
      <c r="C99" s="477" t="s">
        <v>511</v>
      </c>
      <c r="D99" s="173">
        <v>109000</v>
      </c>
      <c r="E99" s="173">
        <v>109000</v>
      </c>
      <c r="F99" s="173">
        <v>109000</v>
      </c>
      <c r="G99" s="197">
        <f>+D99-F99</f>
        <v>0</v>
      </c>
      <c r="H99" s="241"/>
    </row>
    <row r="100" spans="1:19" ht="22.5" customHeight="1">
      <c r="A100" s="16" t="s">
        <v>103</v>
      </c>
      <c r="B100" s="178" t="s">
        <v>251</v>
      </c>
      <c r="C100" s="477" t="s">
        <v>512</v>
      </c>
      <c r="D100" s="173">
        <v>10000</v>
      </c>
      <c r="E100" s="173">
        <v>0</v>
      </c>
      <c r="F100" s="173">
        <v>0</v>
      </c>
      <c r="G100" s="193">
        <f>+D100-F100</f>
        <v>10000</v>
      </c>
      <c r="H100" s="242"/>
    </row>
    <row r="101" spans="1:19" ht="22.5" customHeight="1">
      <c r="A101" s="21" t="s">
        <v>104</v>
      </c>
      <c r="B101" s="284" t="s">
        <v>27</v>
      </c>
      <c r="C101" s="478" t="s">
        <v>511</v>
      </c>
      <c r="D101" s="175">
        <v>30000</v>
      </c>
      <c r="E101" s="173">
        <v>15400</v>
      </c>
      <c r="F101" s="173">
        <v>15400</v>
      </c>
      <c r="G101" s="193">
        <f>+D101-F101</f>
        <v>14600</v>
      </c>
      <c r="H101" s="282"/>
    </row>
    <row r="102" spans="1:19" ht="22.5" customHeight="1">
      <c r="A102" s="21" t="s">
        <v>106</v>
      </c>
      <c r="B102" s="284" t="s">
        <v>80</v>
      </c>
      <c r="C102" s="478" t="s">
        <v>513</v>
      </c>
      <c r="D102" s="175">
        <v>120000</v>
      </c>
      <c r="E102" s="173">
        <v>19500</v>
      </c>
      <c r="F102" s="173">
        <v>87000</v>
      </c>
      <c r="G102" s="193">
        <f>+D102-F102</f>
        <v>33000</v>
      </c>
      <c r="H102" s="282"/>
    </row>
    <row r="103" spans="1:19" ht="22.5" customHeight="1">
      <c r="A103" s="23" t="s">
        <v>107</v>
      </c>
      <c r="B103" s="274" t="s">
        <v>28</v>
      </c>
      <c r="C103" s="479" t="s">
        <v>514</v>
      </c>
      <c r="D103" s="182">
        <v>5000</v>
      </c>
      <c r="E103" s="173">
        <v>0</v>
      </c>
      <c r="F103" s="173">
        <v>1000</v>
      </c>
      <c r="G103" s="193">
        <f>+D103-F103</f>
        <v>4000</v>
      </c>
      <c r="H103" s="232"/>
    </row>
    <row r="104" spans="1:19" s="167" customFormat="1" ht="18" customHeight="1" thickBot="1">
      <c r="A104" s="549" t="s">
        <v>4</v>
      </c>
      <c r="B104" s="549"/>
      <c r="C104" s="435"/>
      <c r="D104" s="176">
        <f>SUM(D99:D103)</f>
        <v>274000</v>
      </c>
      <c r="E104" s="176">
        <f>SUM(E99:E103)</f>
        <v>143900</v>
      </c>
      <c r="F104" s="176">
        <f>SUM(F99:F103)</f>
        <v>212400</v>
      </c>
      <c r="G104" s="176">
        <f>SUM(G99:G103)</f>
        <v>61600</v>
      </c>
      <c r="H104" s="171">
        <f>SUM(H99:H103)</f>
        <v>0</v>
      </c>
      <c r="I104" s="166"/>
      <c r="J104" s="166"/>
      <c r="K104" s="166"/>
      <c r="L104" s="166"/>
      <c r="M104" s="166"/>
      <c r="N104" s="166"/>
      <c r="O104" s="166"/>
      <c r="P104" s="166"/>
      <c r="Q104" s="166"/>
      <c r="R104" s="166"/>
      <c r="S104" s="166"/>
    </row>
    <row r="105" spans="1:19" ht="20.25" customHeight="1" thickTop="1">
      <c r="A105" s="35" t="s">
        <v>30</v>
      </c>
      <c r="B105" s="34"/>
      <c r="C105" s="467" t="s">
        <v>497</v>
      </c>
      <c r="D105" s="47"/>
      <c r="E105" s="10"/>
      <c r="F105" s="10"/>
      <c r="G105" s="10"/>
      <c r="H105" s="191"/>
    </row>
    <row r="106" spans="1:19" ht="22.5" customHeight="1">
      <c r="A106" s="16" t="s">
        <v>102</v>
      </c>
      <c r="B106" s="178" t="s">
        <v>32</v>
      </c>
      <c r="C106" s="477" t="s">
        <v>515</v>
      </c>
      <c r="D106" s="44"/>
      <c r="E106" s="5"/>
      <c r="F106" s="5"/>
      <c r="G106" s="5"/>
      <c r="H106" s="192"/>
    </row>
    <row r="107" spans="1:19" ht="22.5" customHeight="1">
      <c r="A107" s="16"/>
      <c r="B107" s="178" t="s">
        <v>117</v>
      </c>
      <c r="C107" s="477"/>
      <c r="D107" s="173">
        <v>90000</v>
      </c>
      <c r="E107" s="173">
        <v>28420</v>
      </c>
      <c r="F107" s="173">
        <v>66227</v>
      </c>
      <c r="G107" s="197">
        <f>+D107-F107</f>
        <v>23773</v>
      </c>
      <c r="H107" s="330" t="s">
        <v>437</v>
      </c>
    </row>
    <row r="108" spans="1:19" ht="22.5" customHeight="1">
      <c r="A108" s="16"/>
      <c r="B108" s="178" t="s">
        <v>336</v>
      </c>
      <c r="C108" s="477"/>
      <c r="D108" s="173">
        <v>80000</v>
      </c>
      <c r="E108" s="173">
        <v>3800</v>
      </c>
      <c r="F108" s="173">
        <v>44500</v>
      </c>
      <c r="G108" s="197">
        <f>+D108-F108</f>
        <v>35500</v>
      </c>
      <c r="H108" s="330" t="s">
        <v>448</v>
      </c>
    </row>
    <row r="109" spans="1:19" ht="22.5" customHeight="1">
      <c r="A109" s="15"/>
      <c r="B109" s="178" t="s">
        <v>335</v>
      </c>
      <c r="C109" s="477"/>
      <c r="D109" s="173">
        <v>10000</v>
      </c>
      <c r="E109" s="173">
        <v>23855</v>
      </c>
      <c r="F109" s="173">
        <v>9768</v>
      </c>
      <c r="G109" s="197">
        <f>+D109-F109</f>
        <v>232</v>
      </c>
      <c r="H109" s="192"/>
    </row>
    <row r="110" spans="1:19" ht="36" customHeight="1">
      <c r="A110" s="15"/>
      <c r="B110" s="249" t="s">
        <v>494</v>
      </c>
      <c r="C110" s="480"/>
      <c r="D110" s="173">
        <v>40000</v>
      </c>
      <c r="E110" s="173">
        <v>0</v>
      </c>
      <c r="F110" s="173">
        <v>23855</v>
      </c>
      <c r="G110" s="197">
        <f>+D110-F110</f>
        <v>16145</v>
      </c>
      <c r="H110" s="347" t="s">
        <v>469</v>
      </c>
    </row>
    <row r="111" spans="1:19" ht="22.5" customHeight="1">
      <c r="A111" s="16" t="s">
        <v>103</v>
      </c>
      <c r="B111" s="178" t="s">
        <v>359</v>
      </c>
      <c r="C111" s="477" t="s">
        <v>516</v>
      </c>
      <c r="D111" s="173"/>
      <c r="E111" s="173"/>
      <c r="F111" s="173"/>
      <c r="G111" s="197"/>
      <c r="H111" s="192"/>
    </row>
    <row r="112" spans="1:19" ht="22.5" customHeight="1">
      <c r="A112" s="15"/>
      <c r="B112" s="178" t="s">
        <v>337</v>
      </c>
      <c r="C112" s="477"/>
      <c r="D112" s="173">
        <v>70000</v>
      </c>
      <c r="E112" s="173">
        <v>36194</v>
      </c>
      <c r="F112" s="173">
        <v>52246</v>
      </c>
      <c r="G112" s="197">
        <f>+D112-F112</f>
        <v>17754</v>
      </c>
      <c r="H112" s="330" t="s">
        <v>434</v>
      </c>
    </row>
    <row r="113" spans="1:19" ht="22.5" customHeight="1">
      <c r="A113" s="16" t="s">
        <v>104</v>
      </c>
      <c r="B113" s="178" t="s">
        <v>338</v>
      </c>
      <c r="C113" s="477" t="s">
        <v>517</v>
      </c>
      <c r="D113" s="173">
        <v>10000</v>
      </c>
      <c r="E113" s="173">
        <v>0</v>
      </c>
      <c r="F113" s="173">
        <f>SUM(E113)</f>
        <v>0</v>
      </c>
      <c r="G113" s="197">
        <f>+D113-F113</f>
        <v>10000</v>
      </c>
      <c r="H113" s="192"/>
    </row>
    <row r="114" spans="1:19" s="167" customFormat="1" ht="19.5" customHeight="1" thickBot="1">
      <c r="A114" s="549" t="s">
        <v>4</v>
      </c>
      <c r="B114" s="549"/>
      <c r="C114" s="435"/>
      <c r="D114" s="176">
        <f>SUM(D107:D113)</f>
        <v>300000</v>
      </c>
      <c r="E114" s="176">
        <f>SUM(E107:E113)</f>
        <v>92269</v>
      </c>
      <c r="F114" s="176">
        <f>SUM(F107:F113)</f>
        <v>196596</v>
      </c>
      <c r="G114" s="174">
        <f>+D114-F114</f>
        <v>103404</v>
      </c>
      <c r="H114" s="189"/>
      <c r="I114" s="166"/>
      <c r="J114" s="166"/>
      <c r="K114" s="166"/>
      <c r="L114" s="166"/>
      <c r="M114" s="166"/>
      <c r="N114" s="166"/>
      <c r="O114" s="166"/>
      <c r="P114" s="166"/>
      <c r="Q114" s="166"/>
      <c r="R114" s="166"/>
      <c r="S114" s="166"/>
    </row>
    <row r="115" spans="1:19" s="167" customFormat="1" ht="18.75" customHeight="1" thickTop="1">
      <c r="A115" s="336"/>
      <c r="B115" s="336"/>
      <c r="C115" s="428"/>
      <c r="D115" s="179"/>
      <c r="E115" s="179"/>
      <c r="F115" s="179"/>
      <c r="G115" s="180"/>
      <c r="H115" s="161"/>
      <c r="I115" s="166"/>
      <c r="J115" s="166"/>
      <c r="K115" s="166"/>
      <c r="L115" s="166"/>
      <c r="M115" s="166"/>
      <c r="N115" s="166"/>
      <c r="O115" s="166"/>
      <c r="P115" s="166"/>
      <c r="Q115" s="166"/>
      <c r="R115" s="166"/>
      <c r="S115" s="166"/>
    </row>
    <row r="116" spans="1:19" s="167" customFormat="1" ht="18.75" customHeight="1">
      <c r="A116" s="537" t="s">
        <v>199</v>
      </c>
      <c r="B116" s="538"/>
      <c r="C116" s="448" t="s">
        <v>492</v>
      </c>
      <c r="D116" s="164" t="s">
        <v>194</v>
      </c>
      <c r="E116" s="186" t="s">
        <v>195</v>
      </c>
      <c r="F116" s="186" t="s">
        <v>478</v>
      </c>
      <c r="G116" s="344" t="s">
        <v>194</v>
      </c>
      <c r="H116" s="531" t="s">
        <v>204</v>
      </c>
      <c r="I116" s="166"/>
      <c r="J116" s="166"/>
      <c r="K116" s="166"/>
      <c r="L116" s="166"/>
      <c r="M116" s="166"/>
      <c r="N116" s="166"/>
      <c r="O116" s="166"/>
      <c r="P116" s="166"/>
      <c r="Q116" s="166"/>
      <c r="R116" s="166"/>
      <c r="S116" s="166"/>
    </row>
    <row r="117" spans="1:19" s="167" customFormat="1" ht="18.75" customHeight="1">
      <c r="A117" s="539"/>
      <c r="B117" s="540"/>
      <c r="C117" s="449" t="s">
        <v>493</v>
      </c>
      <c r="D117" s="335" t="s">
        <v>3</v>
      </c>
      <c r="E117" s="147" t="s">
        <v>457</v>
      </c>
      <c r="F117" s="147"/>
      <c r="G117" s="345" t="s">
        <v>11</v>
      </c>
      <c r="H117" s="532"/>
      <c r="I117" s="166"/>
      <c r="J117" s="166"/>
      <c r="K117" s="166"/>
      <c r="L117" s="166"/>
      <c r="M117" s="166"/>
      <c r="N117" s="166"/>
      <c r="O117" s="166"/>
      <c r="P117" s="166"/>
      <c r="Q117" s="166"/>
      <c r="R117" s="166"/>
      <c r="S117" s="166"/>
    </row>
    <row r="118" spans="1:19" s="167" customFormat="1" ht="18.75" customHeight="1">
      <c r="A118" s="36" t="s">
        <v>41</v>
      </c>
      <c r="B118" s="7"/>
      <c r="C118" s="452">
        <v>533000</v>
      </c>
      <c r="D118" s="48"/>
      <c r="E118" s="7"/>
      <c r="F118" s="7"/>
      <c r="G118" s="7"/>
      <c r="H118" s="191"/>
      <c r="I118" s="166"/>
      <c r="J118" s="166"/>
      <c r="K118" s="166"/>
      <c r="L118" s="166"/>
      <c r="M118" s="166"/>
      <c r="N118" s="166"/>
      <c r="O118" s="166"/>
      <c r="P118" s="166"/>
      <c r="Q118" s="166"/>
      <c r="R118" s="166"/>
      <c r="S118" s="166"/>
    </row>
    <row r="119" spans="1:19" s="167" customFormat="1" ht="18.75" customHeight="1">
      <c r="A119" s="16" t="s">
        <v>102</v>
      </c>
      <c r="B119" s="13" t="s">
        <v>171</v>
      </c>
      <c r="C119" s="450">
        <v>330100</v>
      </c>
      <c r="D119" s="173">
        <v>70000</v>
      </c>
      <c r="E119" s="173">
        <v>19698.05</v>
      </c>
      <c r="F119" s="173">
        <v>58091.05</v>
      </c>
      <c r="G119" s="197">
        <f>+D119-F119</f>
        <v>11908.949999999997</v>
      </c>
      <c r="H119" s="330" t="s">
        <v>315</v>
      </c>
      <c r="I119" s="166"/>
      <c r="J119" s="166"/>
      <c r="K119" s="166"/>
      <c r="L119" s="166"/>
      <c r="M119" s="166"/>
      <c r="N119" s="166"/>
      <c r="O119" s="166"/>
      <c r="P119" s="166"/>
      <c r="Q119" s="166"/>
      <c r="R119" s="166"/>
      <c r="S119" s="166"/>
    </row>
    <row r="120" spans="1:19" s="167" customFormat="1" ht="18.75" customHeight="1">
      <c r="A120" s="32" t="s">
        <v>103</v>
      </c>
      <c r="B120" s="28" t="s">
        <v>172</v>
      </c>
      <c r="C120" s="481">
        <v>331400</v>
      </c>
      <c r="D120" s="316">
        <v>20000</v>
      </c>
      <c r="E120" s="182">
        <v>0</v>
      </c>
      <c r="F120" s="175">
        <v>18940</v>
      </c>
      <c r="G120" s="197">
        <f>+D120-F120</f>
        <v>1060</v>
      </c>
      <c r="H120" s="190"/>
      <c r="I120" s="166"/>
      <c r="J120" s="166"/>
      <c r="K120" s="166"/>
      <c r="L120" s="166"/>
      <c r="M120" s="166"/>
      <c r="N120" s="166"/>
      <c r="O120" s="166"/>
      <c r="P120" s="166"/>
      <c r="Q120" s="166"/>
      <c r="R120" s="166"/>
      <c r="S120" s="166"/>
    </row>
    <row r="121" spans="1:19" s="167" customFormat="1" ht="18.75" customHeight="1" thickBot="1">
      <c r="A121" s="549" t="s">
        <v>4</v>
      </c>
      <c r="B121" s="549"/>
      <c r="C121" s="435"/>
      <c r="D121" s="176">
        <f>SUM(D119:D120)</f>
        <v>90000</v>
      </c>
      <c r="E121" s="176">
        <f>SUM(E119:E120)</f>
        <v>19698.05</v>
      </c>
      <c r="F121" s="176">
        <f>SUM(F119:F120)</f>
        <v>77031.05</v>
      </c>
      <c r="G121" s="174">
        <f>+D121-F121</f>
        <v>12968.949999999997</v>
      </c>
      <c r="H121" s="189"/>
      <c r="I121" s="166"/>
      <c r="J121" s="166"/>
      <c r="K121" s="166"/>
      <c r="L121" s="166"/>
      <c r="M121" s="166"/>
      <c r="N121" s="166"/>
      <c r="O121" s="166"/>
      <c r="P121" s="166"/>
      <c r="Q121" s="166"/>
      <c r="R121" s="166"/>
      <c r="S121" s="166"/>
    </row>
    <row r="122" spans="1:19" s="167" customFormat="1" ht="21.75" customHeight="1" thickTop="1">
      <c r="A122" s="37" t="s">
        <v>65</v>
      </c>
      <c r="B122" s="7"/>
      <c r="C122" s="452">
        <v>534000</v>
      </c>
      <c r="D122" s="7"/>
      <c r="E122" s="7"/>
      <c r="F122" s="7"/>
      <c r="G122" s="7"/>
      <c r="H122" s="4"/>
      <c r="I122" s="166"/>
      <c r="J122" s="166"/>
      <c r="K122" s="166"/>
      <c r="L122" s="166"/>
      <c r="M122" s="166"/>
      <c r="N122" s="166"/>
      <c r="O122" s="166"/>
      <c r="P122" s="166"/>
      <c r="Q122" s="166"/>
      <c r="R122" s="166"/>
      <c r="S122" s="166"/>
    </row>
    <row r="123" spans="1:19" s="167" customFormat="1" ht="21.75" customHeight="1">
      <c r="A123" s="12" t="s">
        <v>102</v>
      </c>
      <c r="B123" s="14" t="s">
        <v>276</v>
      </c>
      <c r="C123" s="454">
        <v>340400</v>
      </c>
      <c r="D123" s="173">
        <v>10000</v>
      </c>
      <c r="E123" s="182">
        <v>2021</v>
      </c>
      <c r="F123" s="175">
        <v>3653</v>
      </c>
      <c r="G123" s="197">
        <f>+D123-F123</f>
        <v>6347</v>
      </c>
      <c r="H123" s="243"/>
      <c r="I123" s="166"/>
      <c r="J123" s="166"/>
      <c r="K123" s="166"/>
      <c r="L123" s="166"/>
      <c r="M123" s="166"/>
      <c r="N123" s="166"/>
      <c r="O123" s="166"/>
      <c r="P123" s="166"/>
      <c r="Q123" s="166"/>
      <c r="R123" s="166"/>
      <c r="S123" s="166"/>
    </row>
    <row r="124" spans="1:19" s="167" customFormat="1" ht="21.75" customHeight="1" thickBot="1">
      <c r="A124" s="549" t="s">
        <v>4</v>
      </c>
      <c r="B124" s="549"/>
      <c r="C124" s="435"/>
      <c r="D124" s="176">
        <f>SUM(D123)</f>
        <v>10000</v>
      </c>
      <c r="E124" s="176">
        <f>SUM(E122:E123)</f>
        <v>2021</v>
      </c>
      <c r="F124" s="176">
        <f>SUM(F122:F123)</f>
        <v>3653</v>
      </c>
      <c r="G124" s="176">
        <f>SUM(G123)</f>
        <v>6347</v>
      </c>
      <c r="H124" s="189"/>
      <c r="I124" s="166"/>
      <c r="J124" s="166"/>
      <c r="K124" s="166"/>
      <c r="L124" s="166"/>
      <c r="M124" s="166"/>
      <c r="N124" s="166"/>
      <c r="O124" s="166"/>
      <c r="P124" s="166"/>
      <c r="Q124" s="166"/>
      <c r="R124" s="166"/>
      <c r="S124" s="166"/>
    </row>
    <row r="125" spans="1:19" ht="21.75" customHeight="1" thickTop="1">
      <c r="A125" s="50" t="s">
        <v>174</v>
      </c>
      <c r="B125" s="10"/>
      <c r="C125" s="256">
        <v>541000</v>
      </c>
      <c r="D125" s="47"/>
      <c r="E125" s="10"/>
      <c r="F125" s="10"/>
      <c r="G125" s="10"/>
      <c r="H125" s="203"/>
    </row>
    <row r="126" spans="1:19" ht="21.75" customHeight="1">
      <c r="A126" s="258"/>
      <c r="B126" s="13" t="s">
        <v>339</v>
      </c>
      <c r="C126" s="13"/>
      <c r="D126" s="44"/>
      <c r="E126" s="5"/>
      <c r="F126" s="5"/>
      <c r="G126" s="5"/>
      <c r="H126" s="192"/>
    </row>
    <row r="127" spans="1:19" ht="21.75" customHeight="1">
      <c r="A127" s="26"/>
      <c r="B127" s="285" t="s">
        <v>340</v>
      </c>
      <c r="C127" s="482">
        <v>410100</v>
      </c>
      <c r="D127" s="315">
        <v>56000</v>
      </c>
      <c r="E127" s="173">
        <v>0</v>
      </c>
      <c r="F127" s="173">
        <v>51000</v>
      </c>
      <c r="G127" s="197">
        <f>+D127-F127</f>
        <v>5000</v>
      </c>
      <c r="H127" s="203"/>
    </row>
    <row r="128" spans="1:19" ht="21.75" customHeight="1">
      <c r="A128" s="16"/>
      <c r="B128" s="40" t="s">
        <v>277</v>
      </c>
      <c r="C128" s="483" t="s">
        <v>518</v>
      </c>
      <c r="D128" s="173">
        <v>30000</v>
      </c>
      <c r="E128" s="173">
        <v>0</v>
      </c>
      <c r="F128" s="175">
        <v>13000</v>
      </c>
      <c r="G128" s="173">
        <f>+D128-F128</f>
        <v>17000</v>
      </c>
      <c r="H128" s="190"/>
    </row>
    <row r="129" spans="1:19" s="167" customFormat="1" ht="21.75" customHeight="1" thickBot="1">
      <c r="A129" s="549" t="s">
        <v>4</v>
      </c>
      <c r="B129" s="549"/>
      <c r="C129" s="435"/>
      <c r="D129" s="174">
        <f>SUM(D127:D128)</f>
        <v>86000</v>
      </c>
      <c r="E129" s="174">
        <f>SUM(E127:E128)</f>
        <v>0</v>
      </c>
      <c r="F129" s="174">
        <f t="shared" ref="F129:G129" si="11">SUM(F127:F128)</f>
        <v>64000</v>
      </c>
      <c r="G129" s="174">
        <f t="shared" si="11"/>
        <v>22000</v>
      </c>
      <c r="H129" s="189"/>
      <c r="I129" s="166"/>
      <c r="J129" s="166"/>
      <c r="K129" s="166"/>
      <c r="L129" s="166"/>
      <c r="M129" s="166"/>
      <c r="N129" s="166"/>
      <c r="O129" s="166"/>
      <c r="P129" s="166"/>
      <c r="Q129" s="166"/>
      <c r="R129" s="166"/>
      <c r="S129" s="166"/>
    </row>
    <row r="130" spans="1:19" ht="21.75" thickTop="1">
      <c r="A130" s="26"/>
      <c r="B130" s="165" t="s">
        <v>278</v>
      </c>
      <c r="C130" s="165"/>
      <c r="D130" s="10"/>
      <c r="E130" s="10"/>
      <c r="F130" s="10"/>
      <c r="G130" s="10"/>
      <c r="H130" s="304"/>
    </row>
    <row r="131" spans="1:19">
      <c r="A131" s="258" t="s">
        <v>304</v>
      </c>
      <c r="B131" s="303"/>
      <c r="C131" s="303"/>
      <c r="D131" s="5"/>
      <c r="E131" s="5"/>
      <c r="F131" s="5"/>
      <c r="G131" s="5"/>
      <c r="H131" s="5"/>
    </row>
    <row r="132" spans="1:19">
      <c r="A132" s="26" t="s">
        <v>19</v>
      </c>
      <c r="B132" s="2"/>
      <c r="C132" s="165">
        <v>531000</v>
      </c>
      <c r="D132" s="47"/>
      <c r="E132" s="10"/>
      <c r="F132" s="10"/>
      <c r="G132" s="10"/>
      <c r="H132" s="203"/>
    </row>
    <row r="133" spans="1:19">
      <c r="A133" s="23" t="s">
        <v>102</v>
      </c>
      <c r="B133" s="14" t="s">
        <v>279</v>
      </c>
      <c r="C133" s="484">
        <v>310100</v>
      </c>
      <c r="D133" s="182">
        <v>20000</v>
      </c>
      <c r="E133" s="182">
        <v>0</v>
      </c>
      <c r="F133" s="182">
        <v>0</v>
      </c>
      <c r="G133" s="182">
        <f>+D133-F133</f>
        <v>20000</v>
      </c>
      <c r="H133" s="232"/>
    </row>
    <row r="134" spans="1:19" s="167" customFormat="1" ht="21.75" thickBot="1">
      <c r="A134" s="547" t="s">
        <v>4</v>
      </c>
      <c r="B134" s="548"/>
      <c r="C134" s="438"/>
      <c r="D134" s="309">
        <f>SUM(D133:D133)</f>
        <v>20000</v>
      </c>
      <c r="E134" s="309">
        <f>SUM(E133:E133)</f>
        <v>0</v>
      </c>
      <c r="F134" s="309">
        <f>SUM(F133:F133)</f>
        <v>0</v>
      </c>
      <c r="G134" s="309">
        <f>+D134-F134</f>
        <v>20000</v>
      </c>
      <c r="H134" s="225"/>
      <c r="I134" s="166"/>
      <c r="J134" s="166"/>
      <c r="K134" s="166"/>
      <c r="L134" s="166"/>
      <c r="M134" s="166"/>
      <c r="N134" s="166"/>
      <c r="O134" s="166"/>
      <c r="P134" s="166"/>
      <c r="Q134" s="166"/>
      <c r="R134" s="166"/>
      <c r="S134" s="166"/>
    </row>
    <row r="135" spans="1:19" ht="21.75" thickTop="1">
      <c r="A135" s="26" t="s">
        <v>30</v>
      </c>
      <c r="B135" s="2"/>
      <c r="C135" s="165">
        <v>532000</v>
      </c>
      <c r="D135" s="47"/>
      <c r="E135" s="10"/>
      <c r="F135" s="10"/>
      <c r="G135" s="10"/>
      <c r="H135" s="191"/>
    </row>
    <row r="136" spans="1:19">
      <c r="A136" s="3" t="s">
        <v>359</v>
      </c>
      <c r="B136" s="2"/>
      <c r="C136" s="472">
        <v>320300</v>
      </c>
      <c r="D136" s="47"/>
      <c r="E136" s="10"/>
      <c r="F136" s="10"/>
      <c r="G136" s="10"/>
      <c r="H136" s="191"/>
    </row>
    <row r="137" spans="1:19">
      <c r="A137" s="16" t="s">
        <v>102</v>
      </c>
      <c r="B137" s="17" t="s">
        <v>343</v>
      </c>
      <c r="C137" s="263"/>
      <c r="D137" s="173">
        <v>50000</v>
      </c>
      <c r="E137" s="173">
        <v>0</v>
      </c>
      <c r="F137" s="173">
        <v>46154</v>
      </c>
      <c r="G137" s="173">
        <f>+D137-F137</f>
        <v>3846</v>
      </c>
      <c r="H137" s="192"/>
    </row>
    <row r="138" spans="1:19">
      <c r="A138" s="205" t="s">
        <v>103</v>
      </c>
      <c r="B138" s="206" t="s">
        <v>344</v>
      </c>
      <c r="C138" s="276"/>
      <c r="D138" s="181">
        <v>10000</v>
      </c>
      <c r="E138" s="173">
        <v>0</v>
      </c>
      <c r="F138" s="173">
        <f>+E138</f>
        <v>0</v>
      </c>
      <c r="G138" s="173">
        <f>+D138-F138</f>
        <v>10000</v>
      </c>
      <c r="H138" s="192"/>
    </row>
    <row r="139" spans="1:19">
      <c r="A139" s="23" t="s">
        <v>104</v>
      </c>
      <c r="B139" s="40" t="s">
        <v>345</v>
      </c>
      <c r="C139" s="468"/>
      <c r="D139" s="182">
        <v>505000</v>
      </c>
      <c r="E139" s="182">
        <v>8635</v>
      </c>
      <c r="F139" s="182">
        <v>168635</v>
      </c>
      <c r="G139" s="182">
        <f>+D139-F139</f>
        <v>336365</v>
      </c>
      <c r="H139" s="332" t="s">
        <v>449</v>
      </c>
    </row>
    <row r="140" spans="1:19" s="167" customFormat="1" ht="21.75" thickBot="1">
      <c r="A140" s="547" t="s">
        <v>4</v>
      </c>
      <c r="B140" s="548"/>
      <c r="C140" s="438"/>
      <c r="D140" s="317">
        <f>SUM(D137:D139)</f>
        <v>565000</v>
      </c>
      <c r="E140" s="309">
        <f>SUM(E137:E139)</f>
        <v>8635</v>
      </c>
      <c r="F140" s="309">
        <f>SUM(F137:F139)</f>
        <v>214789</v>
      </c>
      <c r="G140" s="309">
        <f>+D140-F140</f>
        <v>350211</v>
      </c>
      <c r="H140" s="233"/>
      <c r="I140" s="166"/>
      <c r="J140" s="166"/>
      <c r="K140" s="166"/>
      <c r="L140" s="166"/>
      <c r="M140" s="166"/>
      <c r="N140" s="166"/>
      <c r="O140" s="166"/>
      <c r="P140" s="166"/>
      <c r="Q140" s="166"/>
      <c r="R140" s="166"/>
      <c r="S140" s="166"/>
    </row>
    <row r="141" spans="1:19" ht="18.75" customHeight="1" thickTop="1">
      <c r="A141" s="26" t="s">
        <v>41</v>
      </c>
      <c r="B141" s="2"/>
      <c r="C141" s="165">
        <v>533000</v>
      </c>
      <c r="D141" s="48"/>
      <c r="E141" s="7"/>
      <c r="F141" s="7"/>
      <c r="G141" s="7"/>
      <c r="H141" s="191"/>
    </row>
    <row r="142" spans="1:19">
      <c r="A142" s="16" t="s">
        <v>102</v>
      </c>
      <c r="B142" s="13" t="s">
        <v>346</v>
      </c>
      <c r="C142" s="450">
        <v>331700</v>
      </c>
      <c r="D142" s="173">
        <v>10000</v>
      </c>
      <c r="E142" s="182">
        <v>0</v>
      </c>
      <c r="F142" s="182">
        <v>4400</v>
      </c>
      <c r="G142" s="182">
        <f>+D142-F142</f>
        <v>5600</v>
      </c>
      <c r="H142" s="192"/>
    </row>
    <row r="143" spans="1:19" s="167" customFormat="1" ht="21.75" thickBot="1">
      <c r="A143" s="533" t="s">
        <v>4</v>
      </c>
      <c r="B143" s="534"/>
      <c r="C143" s="436"/>
      <c r="D143" s="176">
        <f>SUM(D142:D142)</f>
        <v>10000</v>
      </c>
      <c r="E143" s="309">
        <f>SUM(E142:E142)</f>
        <v>0</v>
      </c>
      <c r="F143" s="309">
        <f>SUM(F142:F142)</f>
        <v>4400</v>
      </c>
      <c r="G143" s="309">
        <f>+D143-F143</f>
        <v>5600</v>
      </c>
      <c r="H143" s="188"/>
      <c r="I143" s="166"/>
      <c r="J143" s="166"/>
      <c r="K143" s="166"/>
      <c r="L143" s="166"/>
      <c r="M143" s="166"/>
      <c r="N143" s="166"/>
      <c r="O143" s="166"/>
      <c r="P143" s="166"/>
      <c r="Q143" s="166"/>
      <c r="R143" s="166"/>
      <c r="S143" s="166"/>
    </row>
    <row r="144" spans="1:19" s="167" customFormat="1" ht="18.75" customHeight="1" thickTop="1">
      <c r="A144" s="250"/>
      <c r="B144" s="251" t="s">
        <v>280</v>
      </c>
      <c r="C144" s="251"/>
      <c r="D144" s="252"/>
      <c r="E144" s="252"/>
      <c r="F144" s="252"/>
      <c r="G144" s="252"/>
      <c r="H144" s="253"/>
      <c r="I144" s="166"/>
      <c r="J144" s="166"/>
      <c r="K144" s="166"/>
      <c r="L144" s="166"/>
      <c r="M144" s="166"/>
      <c r="N144" s="166"/>
      <c r="O144" s="166"/>
      <c r="P144" s="166"/>
      <c r="Q144" s="166"/>
      <c r="R144" s="166"/>
      <c r="S144" s="166"/>
    </row>
    <row r="145" spans="1:27" s="167" customFormat="1" ht="18.75" customHeight="1">
      <c r="A145" s="231" t="s">
        <v>305</v>
      </c>
      <c r="B145" s="251"/>
      <c r="C145" s="251"/>
      <c r="D145" s="252"/>
      <c r="E145" s="252"/>
      <c r="F145" s="252"/>
      <c r="G145" s="252"/>
      <c r="H145" s="253"/>
      <c r="I145" s="166"/>
      <c r="J145" s="166"/>
      <c r="K145" s="166"/>
      <c r="L145" s="166"/>
      <c r="M145" s="166"/>
      <c r="N145" s="166"/>
      <c r="O145" s="166"/>
      <c r="P145" s="166"/>
      <c r="Q145" s="166"/>
      <c r="R145" s="166"/>
      <c r="S145" s="166"/>
    </row>
    <row r="146" spans="1:27" s="166" customFormat="1" ht="18.75" customHeight="1">
      <c r="A146" s="30" t="s">
        <v>30</v>
      </c>
      <c r="B146" s="20"/>
      <c r="C146" s="257">
        <v>532000</v>
      </c>
      <c r="D146" s="48"/>
      <c r="E146" s="7"/>
      <c r="F146" s="7"/>
      <c r="G146" s="7"/>
      <c r="H146" s="191"/>
      <c r="T146" s="167"/>
      <c r="U146" s="167"/>
      <c r="V146" s="167"/>
      <c r="W146" s="167"/>
      <c r="X146" s="167"/>
      <c r="Y146" s="167"/>
      <c r="Z146" s="167"/>
      <c r="AA146" s="167"/>
    </row>
    <row r="147" spans="1:27" s="166" customFormat="1" ht="18.75" customHeight="1">
      <c r="A147" s="485" t="s">
        <v>359</v>
      </c>
      <c r="B147" s="2"/>
      <c r="C147" s="472">
        <v>320300</v>
      </c>
      <c r="D147" s="47"/>
      <c r="E147" s="10"/>
      <c r="F147" s="10"/>
      <c r="G147" s="10"/>
      <c r="H147" s="203"/>
      <c r="T147" s="167"/>
      <c r="U147" s="167"/>
      <c r="V147" s="167"/>
      <c r="W147" s="167"/>
      <c r="X147" s="167"/>
      <c r="Y147" s="167"/>
      <c r="Z147" s="167"/>
      <c r="AA147" s="167"/>
    </row>
    <row r="148" spans="1:27" s="166" customFormat="1">
      <c r="A148" s="25" t="s">
        <v>102</v>
      </c>
      <c r="B148" s="2" t="s">
        <v>281</v>
      </c>
      <c r="C148" s="2"/>
      <c r="D148" s="315">
        <v>17000</v>
      </c>
      <c r="E148" s="182">
        <v>0</v>
      </c>
      <c r="F148" s="182">
        <v>12910</v>
      </c>
      <c r="G148" s="182">
        <f>+D148-F148</f>
        <v>4090</v>
      </c>
      <c r="H148" s="331" t="s">
        <v>445</v>
      </c>
      <c r="T148" s="167"/>
      <c r="U148" s="167"/>
      <c r="V148" s="167"/>
      <c r="W148" s="167"/>
      <c r="X148" s="167"/>
      <c r="Y148" s="167"/>
      <c r="Z148" s="167"/>
      <c r="AA148" s="167"/>
    </row>
    <row r="149" spans="1:27" s="166" customFormat="1" ht="21.75" thickBot="1">
      <c r="A149" s="549" t="s">
        <v>4</v>
      </c>
      <c r="B149" s="549"/>
      <c r="C149" s="435"/>
      <c r="D149" s="174">
        <f>SUM(D148:D148)</f>
        <v>17000</v>
      </c>
      <c r="E149" s="176">
        <f>SUM(E148)</f>
        <v>0</v>
      </c>
      <c r="F149" s="176">
        <f>SUM(F148)</f>
        <v>12910</v>
      </c>
      <c r="G149" s="176">
        <f>SUM(G148)</f>
        <v>4090</v>
      </c>
      <c r="H149" s="189"/>
      <c r="T149" s="167"/>
      <c r="U149" s="167"/>
      <c r="V149" s="167"/>
      <c r="W149" s="167"/>
      <c r="X149" s="167"/>
      <c r="Y149" s="167"/>
      <c r="Z149" s="167"/>
      <c r="AA149" s="167"/>
    </row>
    <row r="150" spans="1:27" s="166" customFormat="1" ht="21.75" thickTop="1">
      <c r="A150" s="336"/>
      <c r="B150" s="336"/>
      <c r="C150" s="428"/>
      <c r="D150" s="180"/>
      <c r="E150" s="180"/>
      <c r="F150" s="180"/>
      <c r="G150" s="180"/>
      <c r="H150" s="161"/>
      <c r="T150" s="167"/>
      <c r="U150" s="167"/>
      <c r="V150" s="167"/>
      <c r="W150" s="167"/>
      <c r="X150" s="167"/>
      <c r="Y150" s="167"/>
      <c r="Z150" s="167"/>
      <c r="AA150" s="167"/>
    </row>
    <row r="151" spans="1:27" s="166" customFormat="1">
      <c r="A151" s="336"/>
      <c r="B151" s="336"/>
      <c r="C151" s="428"/>
      <c r="D151" s="180"/>
      <c r="E151" s="180"/>
      <c r="F151" s="180"/>
      <c r="G151" s="180"/>
      <c r="H151" s="161"/>
      <c r="T151" s="167"/>
      <c r="U151" s="167"/>
      <c r="V151" s="167"/>
      <c r="W151" s="167"/>
      <c r="X151" s="167"/>
      <c r="Y151" s="167"/>
      <c r="Z151" s="167"/>
      <c r="AA151" s="167"/>
    </row>
    <row r="152" spans="1:27" s="166" customFormat="1">
      <c r="A152" s="336"/>
      <c r="B152" s="336"/>
      <c r="C152" s="428"/>
      <c r="D152" s="180"/>
      <c r="E152" s="180"/>
      <c r="F152" s="180"/>
      <c r="G152" s="180"/>
      <c r="H152" s="161"/>
      <c r="T152" s="167"/>
      <c r="U152" s="167"/>
      <c r="V152" s="167"/>
      <c r="W152" s="167"/>
      <c r="X152" s="167"/>
      <c r="Y152" s="167"/>
      <c r="Z152" s="167"/>
      <c r="AA152" s="167"/>
    </row>
    <row r="153" spans="1:27" s="166" customFormat="1">
      <c r="A153" s="336"/>
      <c r="B153" s="336"/>
      <c r="C153" s="428"/>
      <c r="D153" s="180"/>
      <c r="E153" s="180"/>
      <c r="F153" s="180"/>
      <c r="G153" s="180"/>
      <c r="H153" s="161"/>
      <c r="T153" s="167"/>
      <c r="U153" s="167"/>
      <c r="V153" s="167"/>
      <c r="W153" s="167"/>
      <c r="X153" s="167"/>
      <c r="Y153" s="167"/>
      <c r="Z153" s="167"/>
      <c r="AA153" s="167"/>
    </row>
    <row r="154" spans="1:27" s="166" customFormat="1">
      <c r="A154" s="537" t="s">
        <v>199</v>
      </c>
      <c r="B154" s="538"/>
      <c r="C154" s="448" t="s">
        <v>492</v>
      </c>
      <c r="D154" s="164" t="s">
        <v>194</v>
      </c>
      <c r="E154" s="186" t="s">
        <v>195</v>
      </c>
      <c r="F154" s="186" t="s">
        <v>478</v>
      </c>
      <c r="G154" s="344" t="s">
        <v>194</v>
      </c>
      <c r="H154" s="531" t="s">
        <v>204</v>
      </c>
      <c r="T154" s="167"/>
      <c r="U154" s="167"/>
      <c r="V154" s="167"/>
      <c r="W154" s="167"/>
      <c r="X154" s="167"/>
      <c r="Y154" s="167"/>
      <c r="Z154" s="167"/>
      <c r="AA154" s="167"/>
    </row>
    <row r="155" spans="1:27" s="166" customFormat="1">
      <c r="A155" s="539"/>
      <c r="B155" s="540"/>
      <c r="C155" s="449" t="s">
        <v>493</v>
      </c>
      <c r="D155" s="335" t="s">
        <v>3</v>
      </c>
      <c r="E155" s="147" t="s">
        <v>457</v>
      </c>
      <c r="F155" s="147"/>
      <c r="G155" s="345" t="s">
        <v>11</v>
      </c>
      <c r="H155" s="532"/>
      <c r="T155" s="167"/>
      <c r="U155" s="167"/>
      <c r="V155" s="167"/>
      <c r="W155" s="167"/>
      <c r="X155" s="167"/>
      <c r="Y155" s="167"/>
      <c r="Z155" s="167"/>
      <c r="AA155" s="167"/>
    </row>
    <row r="156" spans="1:27" s="166" customFormat="1">
      <c r="A156" s="250"/>
      <c r="B156" s="251" t="s">
        <v>282</v>
      </c>
      <c r="C156" s="428"/>
      <c r="D156" s="461"/>
      <c r="E156" s="254"/>
      <c r="F156" s="252"/>
      <c r="G156" s="255"/>
      <c r="H156" s="256"/>
      <c r="T156" s="167"/>
      <c r="U156" s="167"/>
      <c r="V156" s="167"/>
      <c r="W156" s="167"/>
      <c r="X156" s="167"/>
      <c r="Y156" s="167"/>
      <c r="Z156" s="167"/>
      <c r="AA156" s="167"/>
    </row>
    <row r="157" spans="1:27" s="166" customFormat="1">
      <c r="A157" s="339" t="s">
        <v>306</v>
      </c>
      <c r="B157" s="263"/>
      <c r="C157" s="439"/>
      <c r="D157" s="462"/>
      <c r="E157" s="296"/>
      <c r="F157" s="264"/>
      <c r="G157" s="297"/>
      <c r="H157" s="298"/>
      <c r="T157" s="167"/>
      <c r="U157" s="167"/>
      <c r="V157" s="167"/>
      <c r="W157" s="167"/>
      <c r="X157" s="167"/>
      <c r="Y157" s="167"/>
      <c r="Z157" s="167"/>
      <c r="AA157" s="167"/>
    </row>
    <row r="158" spans="1:27" s="166" customFormat="1">
      <c r="A158" s="299" t="s">
        <v>30</v>
      </c>
      <c r="B158" s="300"/>
      <c r="C158" s="440">
        <v>532000</v>
      </c>
      <c r="D158" s="298"/>
      <c r="E158" s="301"/>
      <c r="F158" s="302"/>
      <c r="G158" s="303"/>
      <c r="H158" s="286"/>
      <c r="T158" s="167"/>
      <c r="U158" s="167"/>
      <c r="V158" s="167"/>
      <c r="W158" s="167"/>
      <c r="X158" s="167"/>
      <c r="Y158" s="167"/>
      <c r="Z158" s="167"/>
      <c r="AA158" s="167"/>
    </row>
    <row r="159" spans="1:27" s="166" customFormat="1">
      <c r="A159" s="205" t="s">
        <v>102</v>
      </c>
      <c r="B159" s="206" t="s">
        <v>283</v>
      </c>
      <c r="C159" s="486" t="s">
        <v>516</v>
      </c>
      <c r="D159" s="181">
        <v>84000</v>
      </c>
      <c r="E159" s="181">
        <v>34480</v>
      </c>
      <c r="F159" s="173">
        <v>69780</v>
      </c>
      <c r="G159" s="173">
        <f>+D159-F159</f>
        <v>14220</v>
      </c>
      <c r="H159" s="191"/>
      <c r="T159" s="167"/>
      <c r="U159" s="167"/>
      <c r="V159" s="167"/>
      <c r="W159" s="167"/>
      <c r="X159" s="167"/>
      <c r="Y159" s="167"/>
      <c r="Z159" s="167"/>
      <c r="AA159" s="167"/>
    </row>
    <row r="160" spans="1:27" s="166" customFormat="1">
      <c r="A160" s="205" t="s">
        <v>103</v>
      </c>
      <c r="B160" s="206" t="s">
        <v>347</v>
      </c>
      <c r="C160" s="276"/>
      <c r="D160" s="181">
        <v>30000</v>
      </c>
      <c r="E160" s="173">
        <v>3232</v>
      </c>
      <c r="F160" s="173">
        <f>+E160</f>
        <v>3232</v>
      </c>
      <c r="G160" s="44">
        <f>+D160-F160</f>
        <v>26768</v>
      </c>
      <c r="H160" s="192"/>
      <c r="T160" s="167"/>
      <c r="U160" s="167"/>
      <c r="V160" s="167"/>
      <c r="W160" s="167"/>
      <c r="X160" s="167"/>
      <c r="Y160" s="167"/>
      <c r="Z160" s="167"/>
      <c r="AA160" s="167"/>
    </row>
    <row r="161" spans="1:27" s="166" customFormat="1" ht="21.75" thickBot="1">
      <c r="A161" s="549" t="s">
        <v>4</v>
      </c>
      <c r="B161" s="549"/>
      <c r="C161" s="437"/>
      <c r="D161" s="174">
        <f>SUM(D159:D160)</f>
        <v>114000</v>
      </c>
      <c r="E161" s="174">
        <f>SUM(E159:E160)</f>
        <v>37712</v>
      </c>
      <c r="F161" s="174">
        <f>SUM(F159:F160)</f>
        <v>73012</v>
      </c>
      <c r="G161" s="170">
        <f>SUM(G159:G160)</f>
        <v>40988</v>
      </c>
      <c r="H161" s="189"/>
      <c r="T161" s="167"/>
      <c r="U161" s="167"/>
      <c r="V161" s="167"/>
      <c r="W161" s="167"/>
      <c r="X161" s="167"/>
      <c r="Y161" s="167"/>
      <c r="Z161" s="167"/>
      <c r="AA161" s="167"/>
    </row>
    <row r="162" spans="1:27" s="166" customFormat="1" ht="19.5" customHeight="1" thickTop="1">
      <c r="A162" s="30" t="s">
        <v>41</v>
      </c>
      <c r="B162" s="20"/>
      <c r="C162" s="257">
        <v>533000</v>
      </c>
      <c r="D162" s="48"/>
      <c r="E162" s="48"/>
      <c r="F162" s="44"/>
      <c r="G162" s="173"/>
      <c r="H162" s="192"/>
      <c r="T162" s="167"/>
      <c r="U162" s="167"/>
      <c r="V162" s="167"/>
      <c r="W162" s="167"/>
      <c r="X162" s="167"/>
      <c r="Y162" s="167"/>
      <c r="Z162" s="167"/>
      <c r="AA162" s="167"/>
    </row>
    <row r="163" spans="1:27" s="166" customFormat="1">
      <c r="A163" s="205"/>
      <c r="B163" s="20" t="s">
        <v>284</v>
      </c>
      <c r="C163" s="453">
        <v>331700</v>
      </c>
      <c r="D163" s="48"/>
      <c r="E163" s="48"/>
      <c r="F163" s="44"/>
      <c r="G163" s="173"/>
      <c r="H163" s="192"/>
      <c r="T163" s="167"/>
      <c r="U163" s="167"/>
      <c r="V163" s="167"/>
      <c r="W163" s="167"/>
      <c r="X163" s="167"/>
      <c r="Y163" s="167"/>
      <c r="Z163" s="167"/>
      <c r="AA163" s="167"/>
    </row>
    <row r="164" spans="1:27" s="166" customFormat="1">
      <c r="A164" s="25" t="s">
        <v>102</v>
      </c>
      <c r="B164" s="13" t="s">
        <v>349</v>
      </c>
      <c r="C164" s="303"/>
      <c r="D164" s="173">
        <v>150150</v>
      </c>
      <c r="E164" s="181">
        <v>142413.48000000001</v>
      </c>
      <c r="F164" s="181">
        <f>+E164</f>
        <v>142413.48000000001</v>
      </c>
      <c r="G164" s="181">
        <f>+D164-F164</f>
        <v>7736.5199999999895</v>
      </c>
      <c r="H164" s="192"/>
      <c r="T164" s="167"/>
      <c r="U164" s="167"/>
      <c r="V164" s="167"/>
      <c r="W164" s="167"/>
      <c r="X164" s="167"/>
      <c r="Y164" s="167"/>
      <c r="Z164" s="167"/>
      <c r="AA164" s="167"/>
    </row>
    <row r="165" spans="1:27" s="166" customFormat="1">
      <c r="A165" s="25" t="s">
        <v>103</v>
      </c>
      <c r="B165" s="288" t="s">
        <v>350</v>
      </c>
      <c r="C165" s="300"/>
      <c r="D165" s="318">
        <v>37050</v>
      </c>
      <c r="E165" s="181">
        <v>34608.839999999997</v>
      </c>
      <c r="F165" s="181">
        <f>+E165</f>
        <v>34608.839999999997</v>
      </c>
      <c r="G165" s="181">
        <f>+D165-F165</f>
        <v>2441.1600000000035</v>
      </c>
      <c r="H165" s="192"/>
      <c r="T165" s="167"/>
      <c r="U165" s="167"/>
      <c r="V165" s="167"/>
      <c r="W165" s="167"/>
      <c r="X165" s="167"/>
      <c r="Y165" s="167"/>
      <c r="Z165" s="167"/>
      <c r="AA165" s="167"/>
    </row>
    <row r="166" spans="1:27" s="166" customFormat="1">
      <c r="A166" s="25" t="s">
        <v>104</v>
      </c>
      <c r="B166" s="289" t="s">
        <v>348</v>
      </c>
      <c r="C166" s="469"/>
      <c r="D166" s="319">
        <v>35500</v>
      </c>
      <c r="E166" s="181">
        <v>33719.839999999997</v>
      </c>
      <c r="F166" s="181">
        <f>+E166</f>
        <v>33719.839999999997</v>
      </c>
      <c r="G166" s="181">
        <f>+D166-F166</f>
        <v>1780.1600000000035</v>
      </c>
      <c r="H166" s="355" t="s">
        <v>450</v>
      </c>
      <c r="T166" s="167"/>
      <c r="U166" s="167"/>
      <c r="V166" s="167"/>
      <c r="W166" s="167"/>
      <c r="X166" s="167"/>
      <c r="Y166" s="167"/>
      <c r="Z166" s="167"/>
      <c r="AA166" s="167"/>
    </row>
    <row r="167" spans="1:27" s="166" customFormat="1" ht="21.75" thickBot="1">
      <c r="A167" s="533" t="s">
        <v>4</v>
      </c>
      <c r="B167" s="534"/>
      <c r="C167" s="436"/>
      <c r="D167" s="174">
        <f>SUM(D164:D166)</f>
        <v>222700</v>
      </c>
      <c r="E167" s="174">
        <f t="shared" ref="E167:G167" si="12">SUM(E164:E166)</f>
        <v>210742.16</v>
      </c>
      <c r="F167" s="174">
        <f t="shared" si="12"/>
        <v>210742.16</v>
      </c>
      <c r="G167" s="174">
        <f t="shared" si="12"/>
        <v>11957.839999999997</v>
      </c>
      <c r="H167" s="189"/>
      <c r="T167" s="167"/>
      <c r="U167" s="167"/>
      <c r="V167" s="167"/>
      <c r="W167" s="167"/>
      <c r="X167" s="167"/>
      <c r="Y167" s="167"/>
      <c r="Z167" s="167"/>
      <c r="AA167" s="167"/>
    </row>
    <row r="168" spans="1:27" s="166" customFormat="1" ht="18.75" customHeight="1" thickTop="1">
      <c r="A168" s="550" t="s">
        <v>73</v>
      </c>
      <c r="B168" s="551"/>
      <c r="C168" s="276" t="s">
        <v>498</v>
      </c>
      <c r="D168" s="48"/>
      <c r="E168" s="48"/>
      <c r="F168" s="44"/>
      <c r="G168" s="173"/>
      <c r="H168" s="192"/>
      <c r="T168" s="167"/>
      <c r="U168" s="167"/>
      <c r="V168" s="167"/>
      <c r="W168" s="167"/>
      <c r="X168" s="167"/>
      <c r="Y168" s="167"/>
      <c r="Z168" s="167"/>
      <c r="AA168" s="167"/>
    </row>
    <row r="169" spans="1:27" s="166" customFormat="1" ht="18.75" customHeight="1">
      <c r="A169" s="30"/>
      <c r="B169" s="20" t="s">
        <v>342</v>
      </c>
      <c r="C169" s="453">
        <v>610200</v>
      </c>
      <c r="D169" s="48"/>
      <c r="E169" s="48"/>
      <c r="F169" s="44"/>
      <c r="G169" s="173"/>
      <c r="H169" s="192"/>
      <c r="T169" s="167"/>
      <c r="U169" s="167"/>
      <c r="V169" s="167"/>
      <c r="W169" s="167"/>
      <c r="X169" s="167"/>
      <c r="Y169" s="167"/>
      <c r="Z169" s="167"/>
      <c r="AA169" s="167"/>
    </row>
    <row r="170" spans="1:27" s="166" customFormat="1">
      <c r="A170" s="16" t="s">
        <v>102</v>
      </c>
      <c r="B170" s="13" t="s">
        <v>285</v>
      </c>
      <c r="C170" s="20"/>
      <c r="D170" s="181">
        <v>308000</v>
      </c>
      <c r="E170" s="181">
        <v>77000</v>
      </c>
      <c r="F170" s="173">
        <v>308000</v>
      </c>
      <c r="G170" s="173">
        <f>+D170-F170</f>
        <v>0</v>
      </c>
      <c r="H170" s="192"/>
      <c r="T170" s="167"/>
      <c r="U170" s="167"/>
      <c r="V170" s="167"/>
      <c r="W170" s="167"/>
      <c r="X170" s="167"/>
      <c r="Y170" s="167"/>
      <c r="Z170" s="167"/>
      <c r="AA170" s="167"/>
    </row>
    <row r="171" spans="1:27" s="166" customFormat="1">
      <c r="A171" s="287">
        <v>2</v>
      </c>
      <c r="B171" s="288" t="s">
        <v>286</v>
      </c>
      <c r="C171" s="288"/>
      <c r="D171" s="318">
        <v>76000</v>
      </c>
      <c r="E171" s="320">
        <v>18000</v>
      </c>
      <c r="F171" s="173">
        <v>74000</v>
      </c>
      <c r="G171" s="173">
        <f>+D171-F171</f>
        <v>2000</v>
      </c>
      <c r="H171" s="286"/>
      <c r="T171" s="167"/>
      <c r="U171" s="167"/>
      <c r="V171" s="167"/>
      <c r="W171" s="167"/>
      <c r="X171" s="167"/>
      <c r="Y171" s="167"/>
      <c r="Z171" s="167"/>
      <c r="AA171" s="167"/>
    </row>
    <row r="172" spans="1:27" s="166" customFormat="1" ht="21.75" thickBot="1">
      <c r="A172" s="533" t="s">
        <v>4</v>
      </c>
      <c r="B172" s="552"/>
      <c r="C172" s="437"/>
      <c r="D172" s="176">
        <f>SUM(D170:D171)</f>
        <v>384000</v>
      </c>
      <c r="E172" s="176">
        <f>SUM(E170:E171)</f>
        <v>95000</v>
      </c>
      <c r="F172" s="176">
        <f>SUM(F170:F171)</f>
        <v>382000</v>
      </c>
      <c r="G172" s="176">
        <f>SUM(G170:G171)</f>
        <v>2000</v>
      </c>
      <c r="H172" s="189"/>
      <c r="T172" s="167"/>
      <c r="U172" s="167"/>
      <c r="V172" s="167"/>
      <c r="W172" s="167"/>
      <c r="X172" s="167"/>
      <c r="Y172" s="167"/>
      <c r="Z172" s="167"/>
      <c r="AA172" s="167"/>
    </row>
    <row r="173" spans="1:27" s="166" customFormat="1" ht="18" customHeight="1" thickTop="1">
      <c r="A173" s="209" t="s">
        <v>307</v>
      </c>
      <c r="B173" s="216"/>
      <c r="C173" s="463"/>
      <c r="D173" s="279"/>
      <c r="E173" s="223"/>
      <c r="F173" s="47"/>
      <c r="G173" s="47"/>
      <c r="H173" s="208"/>
      <c r="T173" s="167"/>
      <c r="U173" s="167"/>
      <c r="V173" s="167"/>
      <c r="W173" s="167"/>
      <c r="X173" s="167"/>
      <c r="Y173" s="167"/>
      <c r="Z173" s="167"/>
      <c r="AA173" s="167"/>
    </row>
    <row r="174" spans="1:27" s="166" customFormat="1" ht="18" customHeight="1">
      <c r="A174" s="209" t="s">
        <v>73</v>
      </c>
      <c r="B174" s="216"/>
      <c r="C174" s="470">
        <v>561000</v>
      </c>
      <c r="D174" s="246"/>
      <c r="E174" s="223"/>
      <c r="F174" s="47"/>
      <c r="G174" s="47"/>
      <c r="H174" s="208"/>
      <c r="T174" s="167"/>
      <c r="U174" s="167"/>
      <c r="V174" s="167"/>
      <c r="W174" s="167"/>
      <c r="X174" s="167"/>
      <c r="Y174" s="167"/>
      <c r="Z174" s="167"/>
      <c r="AA174" s="167"/>
    </row>
    <row r="175" spans="1:27" s="166" customFormat="1" ht="18" customHeight="1">
      <c r="A175" s="209"/>
      <c r="B175" s="216" t="s">
        <v>342</v>
      </c>
      <c r="C175" s="208">
        <v>610200</v>
      </c>
      <c r="D175" s="246"/>
      <c r="E175" s="223"/>
      <c r="F175" s="47"/>
      <c r="G175" s="47"/>
      <c r="H175" s="208"/>
      <c r="T175" s="167"/>
      <c r="U175" s="167"/>
      <c r="V175" s="167"/>
      <c r="W175" s="167"/>
      <c r="X175" s="167"/>
      <c r="Y175" s="167"/>
      <c r="Z175" s="167"/>
      <c r="AA175" s="167"/>
    </row>
    <row r="176" spans="1:27" s="166" customFormat="1">
      <c r="A176" s="210">
        <v>1</v>
      </c>
      <c r="B176" s="216" t="s">
        <v>287</v>
      </c>
      <c r="C176" s="470"/>
      <c r="D176" s="319">
        <v>80000</v>
      </c>
      <c r="E176" s="321">
        <v>0</v>
      </c>
      <c r="F176" s="315">
        <v>60000</v>
      </c>
      <c r="G176" s="181">
        <f>+D176-F176</f>
        <v>20000</v>
      </c>
      <c r="H176" s="208"/>
      <c r="T176" s="167"/>
      <c r="U176" s="167"/>
      <c r="V176" s="167"/>
      <c r="W176" s="167"/>
      <c r="X176" s="167"/>
      <c r="Y176" s="167"/>
      <c r="Z176" s="167"/>
      <c r="AA176" s="167"/>
    </row>
    <row r="177" spans="1:27" s="166" customFormat="1" ht="21.75" thickBot="1">
      <c r="A177" s="533" t="s">
        <v>4</v>
      </c>
      <c r="B177" s="552"/>
      <c r="C177" s="437"/>
      <c r="D177" s="176">
        <f>SUM(D176)</f>
        <v>80000</v>
      </c>
      <c r="E177" s="176">
        <f>SUM(E176)</f>
        <v>0</v>
      </c>
      <c r="F177" s="176">
        <f>SUM(F176)</f>
        <v>60000</v>
      </c>
      <c r="G177" s="176">
        <f>SUM(G176)</f>
        <v>20000</v>
      </c>
      <c r="H177" s="189"/>
      <c r="T177" s="167"/>
      <c r="U177" s="167"/>
      <c r="V177" s="167"/>
      <c r="W177" s="167"/>
      <c r="X177" s="167"/>
      <c r="Y177" s="167"/>
      <c r="Z177" s="167"/>
      <c r="AA177" s="167"/>
    </row>
    <row r="178" spans="1:27" ht="18" customHeight="1" thickTop="1">
      <c r="A178" s="31"/>
      <c r="B178" s="257" t="s">
        <v>288</v>
      </c>
      <c r="C178" s="257"/>
      <c r="D178" s="7"/>
      <c r="E178" s="7"/>
      <c r="F178" s="7"/>
      <c r="G178" s="7"/>
      <c r="H178" s="4"/>
    </row>
    <row r="179" spans="1:27" ht="18" customHeight="1">
      <c r="A179" s="31" t="s">
        <v>308</v>
      </c>
      <c r="B179" s="257"/>
      <c r="C179" s="257"/>
      <c r="D179" s="7"/>
      <c r="E179" s="7"/>
      <c r="F179" s="7"/>
      <c r="G179" s="7"/>
      <c r="H179" s="7"/>
    </row>
    <row r="180" spans="1:27" ht="18" customHeight="1">
      <c r="A180" s="258" t="s">
        <v>267</v>
      </c>
      <c r="B180" s="29"/>
      <c r="C180" s="471">
        <v>522000</v>
      </c>
      <c r="D180" s="44"/>
      <c r="E180" s="48"/>
      <c r="F180" s="44"/>
      <c r="G180" s="44"/>
      <c r="H180" s="5"/>
    </row>
    <row r="181" spans="1:27" ht="23.25">
      <c r="A181" s="12"/>
      <c r="B181" s="55" t="s">
        <v>7</v>
      </c>
      <c r="C181" s="487">
        <v>220100</v>
      </c>
      <c r="D181" s="173">
        <v>570000</v>
      </c>
      <c r="E181" s="181">
        <v>139680</v>
      </c>
      <c r="F181" s="173">
        <v>568280</v>
      </c>
      <c r="G181" s="173">
        <f>+D181-F181</f>
        <v>1720</v>
      </c>
      <c r="H181" s="329" t="s">
        <v>317</v>
      </c>
    </row>
    <row r="182" spans="1:27">
      <c r="A182" s="12"/>
      <c r="B182" s="13" t="s">
        <v>258</v>
      </c>
      <c r="C182" s="450">
        <v>220300</v>
      </c>
      <c r="D182" s="173">
        <v>42000</v>
      </c>
      <c r="E182" s="181">
        <v>10500</v>
      </c>
      <c r="F182" s="173">
        <v>42000</v>
      </c>
      <c r="G182" s="173">
        <f>+D182-F182</f>
        <v>0</v>
      </c>
      <c r="H182" s="5"/>
    </row>
    <row r="183" spans="1:27">
      <c r="A183" s="12"/>
      <c r="B183" s="13" t="s">
        <v>268</v>
      </c>
      <c r="C183" s="450">
        <v>220700</v>
      </c>
      <c r="D183" s="173">
        <v>135000</v>
      </c>
      <c r="E183" s="181">
        <v>33330</v>
      </c>
      <c r="F183" s="173">
        <v>133320</v>
      </c>
      <c r="G183" s="173">
        <f>+D183-F183</f>
        <v>1680</v>
      </c>
      <c r="H183" s="5"/>
    </row>
    <row r="184" spans="1:27">
      <c r="A184" s="12"/>
      <c r="B184" s="13" t="s">
        <v>269</v>
      </c>
      <c r="C184" s="450">
        <v>220800</v>
      </c>
      <c r="D184" s="173">
        <v>29000</v>
      </c>
      <c r="E184" s="181">
        <v>6000</v>
      </c>
      <c r="F184" s="173">
        <v>28200</v>
      </c>
      <c r="G184" s="173">
        <f>+D184-F184</f>
        <v>800</v>
      </c>
      <c r="H184" s="329" t="s">
        <v>451</v>
      </c>
    </row>
    <row r="185" spans="1:27" s="167" customFormat="1" ht="21.75" thickBot="1">
      <c r="A185" s="533" t="s">
        <v>4</v>
      </c>
      <c r="B185" s="552"/>
      <c r="C185" s="437"/>
      <c r="D185" s="176">
        <f>SUM(D180:D184)</f>
        <v>776000</v>
      </c>
      <c r="E185" s="176">
        <f>SUM(E180:E184)</f>
        <v>189510</v>
      </c>
      <c r="F185" s="176">
        <f>SUM(F180:F184)</f>
        <v>771800</v>
      </c>
      <c r="G185" s="176">
        <f>SUM(G180:G184)</f>
        <v>4200</v>
      </c>
      <c r="H185" s="189"/>
      <c r="I185" s="166"/>
      <c r="J185" s="166"/>
      <c r="K185" s="166"/>
      <c r="L185" s="166"/>
      <c r="M185" s="166"/>
      <c r="N185" s="166"/>
      <c r="O185" s="166"/>
      <c r="P185" s="166"/>
      <c r="Q185" s="166"/>
      <c r="R185" s="166"/>
      <c r="S185" s="166"/>
    </row>
    <row r="186" spans="1:27" ht="21.75" thickTop="1">
      <c r="A186" s="26" t="s">
        <v>19</v>
      </c>
      <c r="B186" s="2"/>
      <c r="C186" s="165">
        <v>531000</v>
      </c>
      <c r="D186" s="7"/>
      <c r="E186" s="7"/>
      <c r="F186" s="7"/>
      <c r="G186" s="7"/>
      <c r="H186" s="7"/>
    </row>
    <row r="187" spans="1:27">
      <c r="A187" s="42"/>
      <c r="B187" s="13" t="s">
        <v>270</v>
      </c>
      <c r="C187" s="450">
        <v>310100</v>
      </c>
      <c r="D187" s="173">
        <v>60000</v>
      </c>
      <c r="E187" s="181">
        <v>60000</v>
      </c>
      <c r="F187" s="181">
        <v>60000</v>
      </c>
      <c r="G187" s="173">
        <f>+D187-F187</f>
        <v>0</v>
      </c>
      <c r="H187" s="5"/>
    </row>
    <row r="188" spans="1:27">
      <c r="A188" s="22"/>
      <c r="B188" s="13" t="s">
        <v>116</v>
      </c>
      <c r="C188" s="450">
        <v>310200</v>
      </c>
      <c r="D188" s="173">
        <v>30000</v>
      </c>
      <c r="E188" s="181">
        <v>0</v>
      </c>
      <c r="F188" s="173">
        <v>0</v>
      </c>
      <c r="G188" s="173">
        <f>+D188-F188</f>
        <v>30000</v>
      </c>
      <c r="H188" s="5"/>
    </row>
    <row r="189" spans="1:27">
      <c r="A189" s="12"/>
      <c r="B189" s="13" t="s">
        <v>251</v>
      </c>
      <c r="C189" s="450">
        <v>310300</v>
      </c>
      <c r="D189" s="173">
        <v>10000</v>
      </c>
      <c r="E189" s="173">
        <v>0</v>
      </c>
      <c r="F189" s="173">
        <v>0</v>
      </c>
      <c r="G189" s="173">
        <f>+D189-F189</f>
        <v>10000</v>
      </c>
      <c r="H189" s="5"/>
    </row>
    <row r="190" spans="1:27">
      <c r="A190" s="12"/>
      <c r="B190" s="13" t="s">
        <v>80</v>
      </c>
      <c r="C190" s="450">
        <v>310400</v>
      </c>
      <c r="D190" s="173">
        <v>19000</v>
      </c>
      <c r="E190" s="173">
        <v>9000</v>
      </c>
      <c r="F190" s="173">
        <v>15000</v>
      </c>
      <c r="G190" s="173">
        <f>+D190-F190</f>
        <v>4000</v>
      </c>
      <c r="H190" s="329" t="s">
        <v>452</v>
      </c>
    </row>
    <row r="191" spans="1:27">
      <c r="A191" s="12"/>
      <c r="B191" s="13" t="s">
        <v>28</v>
      </c>
      <c r="C191" s="450">
        <v>310500</v>
      </c>
      <c r="D191" s="173">
        <v>5000</v>
      </c>
      <c r="E191" s="173">
        <v>1450</v>
      </c>
      <c r="F191" s="173">
        <v>1450</v>
      </c>
      <c r="G191" s="173">
        <f>+D191-F191</f>
        <v>3550</v>
      </c>
      <c r="H191" s="195"/>
    </row>
    <row r="192" spans="1:27" s="167" customFormat="1" ht="21.75" thickBot="1">
      <c r="A192" s="533" t="s">
        <v>4</v>
      </c>
      <c r="B192" s="534"/>
      <c r="C192" s="427"/>
      <c r="D192" s="176">
        <f>SUM(D187:D191)</f>
        <v>124000</v>
      </c>
      <c r="E192" s="176">
        <f>SUM(E187:E191)</f>
        <v>70450</v>
      </c>
      <c r="F192" s="176">
        <f>SUM(F187:F191)</f>
        <v>76450</v>
      </c>
      <c r="G192" s="176">
        <f>SUM(G187:G191)</f>
        <v>47550</v>
      </c>
      <c r="H192" s="188"/>
      <c r="I192" s="166"/>
      <c r="J192" s="166"/>
      <c r="K192" s="166"/>
      <c r="L192" s="166"/>
      <c r="M192" s="166"/>
      <c r="N192" s="166"/>
      <c r="O192" s="166"/>
      <c r="P192" s="166"/>
      <c r="Q192" s="166"/>
      <c r="R192" s="166"/>
      <c r="S192" s="166"/>
    </row>
    <row r="193" spans="1:19" s="167" customFormat="1" ht="21.75" thickTop="1">
      <c r="A193" s="537" t="s">
        <v>199</v>
      </c>
      <c r="B193" s="538"/>
      <c r="C193" s="448" t="s">
        <v>492</v>
      </c>
      <c r="D193" s="164" t="s">
        <v>194</v>
      </c>
      <c r="E193" s="186" t="s">
        <v>195</v>
      </c>
      <c r="F193" s="145" t="s">
        <v>478</v>
      </c>
      <c r="G193" s="344" t="s">
        <v>194</v>
      </c>
      <c r="H193" s="531" t="s">
        <v>204</v>
      </c>
      <c r="I193" s="166"/>
      <c r="J193" s="166"/>
      <c r="K193" s="166"/>
      <c r="L193" s="166"/>
      <c r="M193" s="166"/>
      <c r="N193" s="166"/>
      <c r="O193" s="166"/>
      <c r="P193" s="166"/>
      <c r="Q193" s="166"/>
      <c r="R193" s="166"/>
      <c r="S193" s="166"/>
    </row>
    <row r="194" spans="1:19" s="167" customFormat="1">
      <c r="A194" s="539"/>
      <c r="B194" s="540"/>
      <c r="C194" s="449" t="s">
        <v>493</v>
      </c>
      <c r="D194" s="335" t="s">
        <v>3</v>
      </c>
      <c r="E194" s="147" t="s">
        <v>457</v>
      </c>
      <c r="F194" s="147"/>
      <c r="G194" s="345" t="s">
        <v>11</v>
      </c>
      <c r="H194" s="532"/>
      <c r="I194" s="166"/>
      <c r="J194" s="166"/>
      <c r="K194" s="166"/>
      <c r="L194" s="166"/>
      <c r="M194" s="166"/>
      <c r="N194" s="166"/>
      <c r="O194" s="166"/>
      <c r="P194" s="166"/>
      <c r="Q194" s="166"/>
      <c r="R194" s="166"/>
      <c r="S194" s="166"/>
    </row>
    <row r="195" spans="1:19">
      <c r="A195" s="30" t="s">
        <v>30</v>
      </c>
      <c r="B195" s="41"/>
      <c r="C195" s="257">
        <v>532000</v>
      </c>
      <c r="D195" s="48"/>
      <c r="E195" s="7"/>
      <c r="F195" s="7"/>
      <c r="G195" s="7"/>
      <c r="H195" s="7"/>
    </row>
    <row r="196" spans="1:19">
      <c r="A196" s="339"/>
      <c r="B196" s="13" t="s">
        <v>32</v>
      </c>
      <c r="C196" s="450">
        <v>320100</v>
      </c>
      <c r="D196" s="44"/>
      <c r="E196" s="5"/>
      <c r="F196" s="5"/>
      <c r="G196" s="5"/>
      <c r="H196" s="5"/>
    </row>
    <row r="197" spans="1:19">
      <c r="A197" s="339"/>
      <c r="B197" s="13" t="s">
        <v>351</v>
      </c>
      <c r="C197" s="13"/>
      <c r="D197" s="173">
        <v>103500</v>
      </c>
      <c r="E197" s="173">
        <v>47200</v>
      </c>
      <c r="F197" s="173">
        <v>103200</v>
      </c>
      <c r="G197" s="173">
        <f>+D197-F197</f>
        <v>300</v>
      </c>
      <c r="H197" s="329" t="s">
        <v>314</v>
      </c>
    </row>
    <row r="198" spans="1:19">
      <c r="A198" s="339"/>
      <c r="B198" s="13" t="s">
        <v>352</v>
      </c>
      <c r="C198" s="13"/>
      <c r="D198" s="173">
        <v>27000</v>
      </c>
      <c r="E198" s="173">
        <v>0</v>
      </c>
      <c r="F198" s="173">
        <v>0</v>
      </c>
      <c r="G198" s="173">
        <f>+D198-F198</f>
        <v>27000</v>
      </c>
      <c r="H198" s="329" t="s">
        <v>470</v>
      </c>
    </row>
    <row r="199" spans="1:19">
      <c r="A199" s="339"/>
      <c r="B199" s="13" t="s">
        <v>353</v>
      </c>
      <c r="C199" s="13"/>
      <c r="D199" s="173">
        <v>6500</v>
      </c>
      <c r="E199" s="173">
        <v>0</v>
      </c>
      <c r="F199" s="173">
        <v>0</v>
      </c>
      <c r="G199" s="173">
        <f>+D199-F199</f>
        <v>6500</v>
      </c>
      <c r="H199" s="329" t="s">
        <v>471</v>
      </c>
    </row>
    <row r="200" spans="1:19">
      <c r="A200" s="339"/>
      <c r="B200" s="13" t="s">
        <v>289</v>
      </c>
      <c r="C200" s="13"/>
      <c r="D200" s="173"/>
      <c r="E200" s="173"/>
      <c r="F200" s="173"/>
      <c r="G200" s="173"/>
      <c r="H200" s="10"/>
    </row>
    <row r="201" spans="1:19">
      <c r="A201" s="205"/>
      <c r="B201" s="20" t="s">
        <v>354</v>
      </c>
      <c r="C201" s="20"/>
      <c r="D201" s="181">
        <v>30000</v>
      </c>
      <c r="E201" s="173">
        <v>0</v>
      </c>
      <c r="F201" s="173">
        <v>0</v>
      </c>
      <c r="G201" s="173">
        <f>+D201-F201</f>
        <v>30000</v>
      </c>
      <c r="H201" s="331" t="s">
        <v>318</v>
      </c>
    </row>
    <row r="202" spans="1:19">
      <c r="A202" s="25"/>
      <c r="B202" s="2" t="s">
        <v>338</v>
      </c>
      <c r="C202" s="472">
        <v>411800</v>
      </c>
      <c r="D202" s="315">
        <v>10000</v>
      </c>
      <c r="E202" s="173">
        <v>0</v>
      </c>
      <c r="F202" s="173">
        <v>0</v>
      </c>
      <c r="G202" s="173">
        <f>+D202-F202</f>
        <v>10000</v>
      </c>
      <c r="H202" s="290"/>
    </row>
    <row r="203" spans="1:19" ht="21.75" thickBot="1">
      <c r="A203" s="533" t="s">
        <v>4</v>
      </c>
      <c r="B203" s="534"/>
      <c r="C203" s="427"/>
      <c r="D203" s="176">
        <f>SUM(D197:D202)</f>
        <v>177000</v>
      </c>
      <c r="E203" s="176">
        <f>SUM(E197:E202)</f>
        <v>47200</v>
      </c>
      <c r="F203" s="176">
        <f t="shared" ref="F203:G203" si="13">SUM(F197:F202)</f>
        <v>103200</v>
      </c>
      <c r="G203" s="176">
        <f t="shared" si="13"/>
        <v>73800</v>
      </c>
      <c r="H203" s="188"/>
    </row>
    <row r="204" spans="1:19" ht="21.75" thickTop="1">
      <c r="A204" s="30" t="s">
        <v>41</v>
      </c>
      <c r="B204" s="41"/>
      <c r="C204" s="257">
        <v>533000</v>
      </c>
      <c r="D204" s="48"/>
      <c r="E204" s="7"/>
      <c r="F204" s="7"/>
      <c r="G204" s="7"/>
      <c r="H204" s="7"/>
    </row>
    <row r="205" spans="1:19">
      <c r="A205" s="30"/>
      <c r="B205" s="20" t="s">
        <v>43</v>
      </c>
      <c r="C205" s="453">
        <v>330100</v>
      </c>
      <c r="D205" s="173">
        <v>10000</v>
      </c>
      <c r="E205" s="173">
        <v>1750</v>
      </c>
      <c r="F205" s="173">
        <v>9960</v>
      </c>
      <c r="G205" s="173">
        <f>+D205-F205</f>
        <v>40</v>
      </c>
      <c r="H205" s="10"/>
    </row>
    <row r="206" spans="1:19">
      <c r="A206" s="30"/>
      <c r="B206" s="20" t="s">
        <v>327</v>
      </c>
      <c r="C206" s="453">
        <v>330800</v>
      </c>
      <c r="D206" s="173">
        <v>5000</v>
      </c>
      <c r="E206" s="173">
        <v>0</v>
      </c>
      <c r="F206" s="173">
        <v>0</v>
      </c>
      <c r="G206" s="173">
        <f>+D206-F206</f>
        <v>5000</v>
      </c>
      <c r="H206" s="5"/>
    </row>
    <row r="207" spans="1:19">
      <c r="A207" s="30"/>
      <c r="B207" s="20" t="s">
        <v>47</v>
      </c>
      <c r="C207" s="453">
        <v>331400</v>
      </c>
      <c r="D207" s="173">
        <v>20000</v>
      </c>
      <c r="E207" s="173">
        <v>0</v>
      </c>
      <c r="F207" s="173">
        <v>17700</v>
      </c>
      <c r="G207" s="173">
        <f>+D207-F207</f>
        <v>2300</v>
      </c>
      <c r="H207" s="329" t="s">
        <v>310</v>
      </c>
    </row>
    <row r="208" spans="1:19">
      <c r="A208" s="231"/>
      <c r="B208" s="2" t="s">
        <v>290</v>
      </c>
      <c r="C208" s="472">
        <v>331700</v>
      </c>
      <c r="D208" s="315"/>
      <c r="E208" s="175"/>
      <c r="F208" s="175"/>
      <c r="G208" s="175"/>
      <c r="H208" s="10"/>
    </row>
    <row r="209" spans="1:27" ht="33.75" customHeight="1">
      <c r="A209" s="339"/>
      <c r="B209" s="13" t="s">
        <v>355</v>
      </c>
      <c r="C209" s="450"/>
      <c r="D209" s="173">
        <v>960000</v>
      </c>
      <c r="E209" s="173">
        <v>297100</v>
      </c>
      <c r="F209" s="173">
        <v>935600</v>
      </c>
      <c r="G209" s="173">
        <f>+D209-F209</f>
        <v>24400</v>
      </c>
      <c r="H209" s="348" t="s">
        <v>472</v>
      </c>
    </row>
    <row r="210" spans="1:27">
      <c r="A210" s="231"/>
      <c r="B210" s="2" t="s">
        <v>356</v>
      </c>
      <c r="C210" s="472"/>
      <c r="D210" s="315">
        <v>70000</v>
      </c>
      <c r="E210" s="173">
        <v>3675</v>
      </c>
      <c r="F210" s="173">
        <v>42044</v>
      </c>
      <c r="G210" s="173">
        <f>+D210-F210</f>
        <v>27956</v>
      </c>
      <c r="H210" s="312" t="s">
        <v>311</v>
      </c>
    </row>
    <row r="211" spans="1:27" ht="21.75" thickBot="1">
      <c r="A211" s="533" t="s">
        <v>4</v>
      </c>
      <c r="B211" s="534"/>
      <c r="C211" s="436"/>
      <c r="D211" s="176">
        <f>SUM(D205:D210)</f>
        <v>1065000</v>
      </c>
      <c r="E211" s="176">
        <f>SUM(E205:E210)</f>
        <v>302525</v>
      </c>
      <c r="F211" s="176">
        <f t="shared" ref="F211:G211" si="14">SUM(F205:F210)</f>
        <v>1005304</v>
      </c>
      <c r="G211" s="176">
        <f t="shared" si="14"/>
        <v>59696</v>
      </c>
      <c r="H211" s="188"/>
    </row>
    <row r="212" spans="1:27" s="8" customFormat="1" ht="21.75" thickTop="1">
      <c r="A212" s="30" t="s">
        <v>65</v>
      </c>
      <c r="B212" s="41"/>
      <c r="C212" s="257">
        <v>534000</v>
      </c>
      <c r="D212" s="181"/>
      <c r="E212" s="314"/>
      <c r="F212" s="314"/>
      <c r="G212" s="314"/>
      <c r="H212" s="7"/>
      <c r="T212" s="1"/>
      <c r="U212" s="1"/>
      <c r="V212" s="1"/>
      <c r="W212" s="1"/>
      <c r="X212" s="1"/>
      <c r="Y212" s="1"/>
      <c r="Z212" s="1"/>
      <c r="AA212" s="1"/>
    </row>
    <row r="213" spans="1:27" s="8" customFormat="1">
      <c r="A213" s="30"/>
      <c r="B213" s="20" t="s">
        <v>68</v>
      </c>
      <c r="C213" s="20"/>
      <c r="D213" s="181">
        <v>50000</v>
      </c>
      <c r="E213" s="173">
        <v>8925.7800000000007</v>
      </c>
      <c r="F213" s="173">
        <v>37895.129999999997</v>
      </c>
      <c r="G213" s="173">
        <f>+D213-F213</f>
        <v>12104.870000000003</v>
      </c>
      <c r="H213" s="312" t="s">
        <v>473</v>
      </c>
      <c r="T213" s="1"/>
      <c r="U213" s="1"/>
      <c r="V213" s="1"/>
      <c r="W213" s="1"/>
      <c r="X213" s="1"/>
      <c r="Y213" s="1"/>
      <c r="Z213" s="1"/>
      <c r="AA213" s="1"/>
    </row>
    <row r="214" spans="1:27" s="8" customFormat="1">
      <c r="A214" s="30"/>
      <c r="B214" s="20" t="s">
        <v>276</v>
      </c>
      <c r="C214" s="20"/>
      <c r="D214" s="181">
        <v>1000</v>
      </c>
      <c r="E214" s="173">
        <v>0</v>
      </c>
      <c r="F214" s="173">
        <v>0</v>
      </c>
      <c r="G214" s="173">
        <f>+D214-F214</f>
        <v>1000</v>
      </c>
      <c r="H214" s="10"/>
      <c r="T214" s="1"/>
      <c r="U214" s="1"/>
      <c r="V214" s="1"/>
      <c r="W214" s="1"/>
      <c r="X214" s="1"/>
      <c r="Y214" s="1"/>
      <c r="Z214" s="1"/>
      <c r="AA214" s="1"/>
    </row>
    <row r="215" spans="1:27" s="8" customFormat="1" ht="21.75" thickBot="1">
      <c r="A215" s="533" t="s">
        <v>4</v>
      </c>
      <c r="B215" s="534"/>
      <c r="C215" s="427"/>
      <c r="D215" s="176">
        <f>SUM(D213:D214)</f>
        <v>51000</v>
      </c>
      <c r="E215" s="176">
        <f>SUM(E213:E214)</f>
        <v>8925.7800000000007</v>
      </c>
      <c r="F215" s="176">
        <f>SUM(F213:F214)</f>
        <v>37895.129999999997</v>
      </c>
      <c r="G215" s="176">
        <f>SUM(G213:G214)</f>
        <v>13104.870000000003</v>
      </c>
      <c r="H215" s="188"/>
      <c r="T215" s="1"/>
      <c r="U215" s="1"/>
      <c r="V215" s="1"/>
      <c r="W215" s="1"/>
      <c r="X215" s="1"/>
      <c r="Y215" s="1"/>
      <c r="Z215" s="1"/>
      <c r="AA215" s="1"/>
    </row>
    <row r="216" spans="1:27" s="8" customFormat="1" ht="21.75" thickTop="1">
      <c r="A216" s="30" t="s">
        <v>250</v>
      </c>
      <c r="B216" s="2"/>
      <c r="C216" s="165">
        <v>541000</v>
      </c>
      <c r="D216" s="47"/>
      <c r="E216" s="39"/>
      <c r="F216" s="10"/>
      <c r="G216" s="10"/>
      <c r="H216" s="10"/>
      <c r="T216" s="1"/>
      <c r="U216" s="1"/>
      <c r="V216" s="1"/>
      <c r="W216" s="1"/>
      <c r="X216" s="1"/>
      <c r="Y216" s="1"/>
      <c r="Z216" s="1"/>
      <c r="AA216" s="1"/>
    </row>
    <row r="217" spans="1:27" s="8" customFormat="1">
      <c r="A217" s="30"/>
      <c r="B217" s="13" t="s">
        <v>357</v>
      </c>
      <c r="C217" s="450">
        <v>410100</v>
      </c>
      <c r="D217" s="173">
        <v>5000</v>
      </c>
      <c r="E217" s="173">
        <v>0</v>
      </c>
      <c r="F217" s="173">
        <v>4100</v>
      </c>
      <c r="G217" s="173">
        <f>+D217-F217</f>
        <v>900</v>
      </c>
      <c r="H217" s="5"/>
      <c r="T217" s="1"/>
      <c r="U217" s="1"/>
      <c r="V217" s="1"/>
      <c r="W217" s="1"/>
      <c r="X217" s="1"/>
      <c r="Y217" s="1"/>
      <c r="Z217" s="1"/>
      <c r="AA217" s="1"/>
    </row>
    <row r="218" spans="1:27" s="8" customFormat="1">
      <c r="A218" s="30"/>
      <c r="B218" s="13" t="s">
        <v>358</v>
      </c>
      <c r="C218" s="450">
        <v>410300</v>
      </c>
      <c r="D218" s="173">
        <v>52000</v>
      </c>
      <c r="E218" s="173">
        <v>0</v>
      </c>
      <c r="F218" s="173">
        <v>36500</v>
      </c>
      <c r="G218" s="173">
        <f>+D218-F218</f>
        <v>15500</v>
      </c>
      <c r="H218" s="5"/>
      <c r="T218" s="1"/>
      <c r="U218" s="1"/>
      <c r="V218" s="1"/>
      <c r="W218" s="1"/>
      <c r="X218" s="1"/>
      <c r="Y218" s="1"/>
      <c r="Z218" s="1"/>
      <c r="AA218" s="1"/>
    </row>
    <row r="219" spans="1:27" s="8" customFormat="1">
      <c r="A219" s="30"/>
      <c r="B219" s="202" t="s">
        <v>175</v>
      </c>
      <c r="C219" s="192">
        <v>411600</v>
      </c>
      <c r="D219" s="173"/>
      <c r="E219" s="173"/>
      <c r="F219" s="193"/>
      <c r="G219" s="193"/>
      <c r="H219" s="13"/>
      <c r="T219" s="1"/>
      <c r="U219" s="1"/>
      <c r="V219" s="1"/>
      <c r="W219" s="1"/>
      <c r="X219" s="1"/>
      <c r="Y219" s="1"/>
      <c r="Z219" s="1"/>
      <c r="AA219" s="1"/>
    </row>
    <row r="220" spans="1:27" s="8" customFormat="1">
      <c r="A220" s="30"/>
      <c r="B220" s="202" t="s">
        <v>383</v>
      </c>
      <c r="C220" s="298"/>
      <c r="D220" s="173">
        <v>23000</v>
      </c>
      <c r="E220" s="173">
        <v>0</v>
      </c>
      <c r="F220" s="173">
        <v>23000</v>
      </c>
      <c r="G220" s="173">
        <f>+D220-F220</f>
        <v>0</v>
      </c>
      <c r="H220" s="13"/>
      <c r="T220" s="1"/>
      <c r="U220" s="1"/>
      <c r="V220" s="1"/>
      <c r="W220" s="1"/>
      <c r="X220" s="1"/>
      <c r="Y220" s="1"/>
      <c r="Z220" s="1"/>
      <c r="AA220" s="1"/>
    </row>
    <row r="221" spans="1:27" s="8" customFormat="1">
      <c r="A221" s="30"/>
      <c r="B221" s="202" t="s">
        <v>384</v>
      </c>
      <c r="C221" s="298"/>
      <c r="D221" s="173">
        <v>19000</v>
      </c>
      <c r="E221" s="173">
        <v>0</v>
      </c>
      <c r="F221" s="173">
        <v>19000</v>
      </c>
      <c r="G221" s="173">
        <f>+D221-F221</f>
        <v>0</v>
      </c>
      <c r="H221" s="13"/>
      <c r="T221" s="1"/>
      <c r="U221" s="1"/>
      <c r="V221" s="1"/>
      <c r="W221" s="1"/>
      <c r="X221" s="1"/>
      <c r="Y221" s="1"/>
      <c r="Z221" s="1"/>
      <c r="AA221" s="1"/>
    </row>
    <row r="222" spans="1:27" s="8" customFormat="1">
      <c r="A222" s="30"/>
      <c r="B222" s="202" t="s">
        <v>385</v>
      </c>
      <c r="C222" s="298"/>
      <c r="D222" s="173">
        <v>3100</v>
      </c>
      <c r="E222" s="173">
        <v>0</v>
      </c>
      <c r="F222" s="173">
        <v>3100</v>
      </c>
      <c r="G222" s="173">
        <f>+D222-F222</f>
        <v>0</v>
      </c>
      <c r="H222" s="13"/>
      <c r="T222" s="1"/>
      <c r="U222" s="1"/>
      <c r="V222" s="1"/>
      <c r="W222" s="1"/>
      <c r="X222" s="1"/>
      <c r="Y222" s="1"/>
      <c r="Z222" s="1"/>
      <c r="AA222" s="1"/>
    </row>
    <row r="223" spans="1:27" s="8" customFormat="1">
      <c r="A223" s="30"/>
      <c r="B223" s="28" t="s">
        <v>329</v>
      </c>
      <c r="C223" s="481">
        <v>411800</v>
      </c>
      <c r="D223" s="316">
        <v>190000</v>
      </c>
      <c r="E223" s="173">
        <v>0</v>
      </c>
      <c r="F223" s="173">
        <v>132800</v>
      </c>
      <c r="G223" s="173">
        <f>+D223-F223</f>
        <v>57200</v>
      </c>
      <c r="H223" s="312" t="s">
        <v>453</v>
      </c>
      <c r="T223" s="1"/>
      <c r="U223" s="1"/>
      <c r="V223" s="1"/>
      <c r="W223" s="1"/>
      <c r="X223" s="1"/>
      <c r="Y223" s="1"/>
      <c r="Z223" s="1"/>
      <c r="AA223" s="1"/>
    </row>
    <row r="224" spans="1:27" ht="21.75" thickBot="1">
      <c r="A224" s="533" t="s">
        <v>4</v>
      </c>
      <c r="B224" s="534"/>
      <c r="C224" s="436"/>
      <c r="D224" s="176">
        <f>SUM(D217:D223)</f>
        <v>292100</v>
      </c>
      <c r="E224" s="176">
        <f>SUM(E217:E223)</f>
        <v>0</v>
      </c>
      <c r="F224" s="176">
        <f t="shared" ref="F224:G224" si="15">SUM(F217:F223)</f>
        <v>218500</v>
      </c>
      <c r="G224" s="176">
        <f t="shared" si="15"/>
        <v>73600</v>
      </c>
      <c r="H224" s="188"/>
    </row>
    <row r="225" spans="1:27" ht="21.75" thickTop="1">
      <c r="A225" s="342" t="s">
        <v>319</v>
      </c>
      <c r="B225" s="261"/>
      <c r="C225" s="261" t="s">
        <v>499</v>
      </c>
      <c r="D225" s="334"/>
      <c r="E225" s="334"/>
      <c r="F225" s="334"/>
      <c r="G225" s="334"/>
      <c r="H225" s="262"/>
    </row>
    <row r="226" spans="1:27">
      <c r="A226" s="250"/>
      <c r="B226" s="291" t="s">
        <v>319</v>
      </c>
      <c r="C226" s="488" t="s">
        <v>519</v>
      </c>
      <c r="D226" s="181">
        <v>30000</v>
      </c>
      <c r="E226" s="181">
        <v>0</v>
      </c>
      <c r="F226" s="181">
        <v>0</v>
      </c>
      <c r="G226" s="181">
        <f>+D226-F226</f>
        <v>30000</v>
      </c>
      <c r="H226" s="253"/>
    </row>
    <row r="227" spans="1:27" ht="21.75" thickBot="1">
      <c r="A227" s="533" t="s">
        <v>4</v>
      </c>
      <c r="B227" s="534"/>
      <c r="C227" s="427"/>
      <c r="D227" s="176">
        <f>SUM(D226)</f>
        <v>30000</v>
      </c>
      <c r="E227" s="176">
        <f>SUM(E226)</f>
        <v>0</v>
      </c>
      <c r="F227" s="176">
        <f>SUM(F226)</f>
        <v>0</v>
      </c>
      <c r="G227" s="176">
        <f>SUM(G226)</f>
        <v>30000</v>
      </c>
      <c r="H227" s="188"/>
    </row>
    <row r="228" spans="1:27" ht="21.75" thickTop="1">
      <c r="A228" s="336"/>
      <c r="B228" s="336"/>
      <c r="C228" s="428"/>
      <c r="D228" s="179"/>
      <c r="E228" s="179"/>
      <c r="F228" s="179"/>
      <c r="G228" s="179"/>
      <c r="H228" s="235"/>
    </row>
    <row r="229" spans="1:27">
      <c r="A229" s="336"/>
      <c r="B229" s="336"/>
      <c r="C229" s="428"/>
      <c r="D229" s="179"/>
      <c r="E229" s="179"/>
      <c r="F229" s="179"/>
      <c r="G229" s="179"/>
      <c r="H229" s="235"/>
    </row>
    <row r="230" spans="1:27">
      <c r="A230" s="537" t="s">
        <v>199</v>
      </c>
      <c r="B230" s="538"/>
      <c r="C230" s="448" t="s">
        <v>492</v>
      </c>
      <c r="D230" s="164" t="s">
        <v>194</v>
      </c>
      <c r="E230" s="186" t="s">
        <v>195</v>
      </c>
      <c r="F230" s="186" t="s">
        <v>478</v>
      </c>
      <c r="G230" s="344" t="s">
        <v>194</v>
      </c>
      <c r="H230" s="531" t="s">
        <v>204</v>
      </c>
    </row>
    <row r="231" spans="1:27">
      <c r="A231" s="539"/>
      <c r="B231" s="540"/>
      <c r="C231" s="449" t="s">
        <v>493</v>
      </c>
      <c r="D231" s="335" t="s">
        <v>3</v>
      </c>
      <c r="E231" s="147" t="s">
        <v>457</v>
      </c>
      <c r="F231" s="147"/>
      <c r="G231" s="345" t="s">
        <v>11</v>
      </c>
      <c r="H231" s="532"/>
    </row>
    <row r="232" spans="1:27">
      <c r="A232" s="275"/>
      <c r="B232" s="276" t="s">
        <v>291</v>
      </c>
      <c r="C232" s="276"/>
      <c r="D232" s="277"/>
      <c r="E232" s="277"/>
      <c r="F232" s="277"/>
      <c r="G232" s="277"/>
      <c r="H232" s="278"/>
    </row>
    <row r="233" spans="1:27">
      <c r="A233" s="339" t="s">
        <v>309</v>
      </c>
      <c r="B233" s="263"/>
      <c r="C233" s="263"/>
      <c r="D233" s="264"/>
      <c r="E233" s="264"/>
      <c r="F233" s="264"/>
      <c r="G233" s="264"/>
      <c r="H233" s="265"/>
    </row>
    <row r="234" spans="1:27">
      <c r="A234" s="339" t="s">
        <v>30</v>
      </c>
      <c r="B234" s="43"/>
      <c r="C234" s="303">
        <v>532000</v>
      </c>
      <c r="D234" s="44"/>
      <c r="E234" s="5"/>
      <c r="F234" s="5"/>
      <c r="G234" s="5"/>
      <c r="H234" s="5"/>
    </row>
    <row r="235" spans="1:27">
      <c r="A235" s="339"/>
      <c r="B235" s="13" t="s">
        <v>359</v>
      </c>
      <c r="C235" s="450">
        <v>320300</v>
      </c>
      <c r="D235" s="44"/>
      <c r="E235" s="5"/>
      <c r="F235" s="5"/>
      <c r="G235" s="5"/>
      <c r="H235" s="5"/>
    </row>
    <row r="236" spans="1:27">
      <c r="A236" s="339"/>
      <c r="B236" s="13" t="s">
        <v>360</v>
      </c>
      <c r="C236" s="450"/>
      <c r="D236" s="173">
        <v>30000</v>
      </c>
      <c r="E236" s="173">
        <v>0</v>
      </c>
      <c r="F236" s="173">
        <v>14460</v>
      </c>
      <c r="G236" s="173">
        <f>+D236-F236</f>
        <v>15540</v>
      </c>
      <c r="H236" s="5"/>
    </row>
    <row r="237" spans="1:27">
      <c r="A237" s="339"/>
      <c r="B237" s="13" t="s">
        <v>361</v>
      </c>
      <c r="C237" s="450"/>
      <c r="D237" s="173">
        <v>50000</v>
      </c>
      <c r="E237" s="173">
        <v>0</v>
      </c>
      <c r="F237" s="173">
        <v>1740</v>
      </c>
      <c r="G237" s="173">
        <f>+D237-F237</f>
        <v>48260</v>
      </c>
      <c r="H237" s="5"/>
    </row>
    <row r="238" spans="1:27">
      <c r="A238" s="30"/>
      <c r="B238" s="20" t="s">
        <v>362</v>
      </c>
      <c r="C238" s="453"/>
      <c r="D238" s="181">
        <v>30000</v>
      </c>
      <c r="E238" s="173">
        <v>17820</v>
      </c>
      <c r="F238" s="173">
        <v>17820</v>
      </c>
      <c r="G238" s="173">
        <f>+D238-F238</f>
        <v>12180</v>
      </c>
      <c r="H238" s="10"/>
    </row>
    <row r="239" spans="1:27">
      <c r="A239" s="30"/>
      <c r="B239" s="20" t="s">
        <v>363</v>
      </c>
      <c r="C239" s="453"/>
      <c r="D239" s="181">
        <v>40000</v>
      </c>
      <c r="E239" s="173">
        <v>0</v>
      </c>
      <c r="F239" s="173">
        <v>0</v>
      </c>
      <c r="G239" s="173">
        <f>+D239-F239</f>
        <v>40000</v>
      </c>
      <c r="H239" s="10"/>
    </row>
    <row r="240" spans="1:27" s="8" customFormat="1" ht="21" customHeight="1" thickBot="1">
      <c r="A240" s="533" t="s">
        <v>4</v>
      </c>
      <c r="B240" s="534"/>
      <c r="C240" s="436"/>
      <c r="D240" s="176">
        <f>SUM(D236:D239)</f>
        <v>150000</v>
      </c>
      <c r="E240" s="176">
        <f>SUM(E236:E239)</f>
        <v>17820</v>
      </c>
      <c r="F240" s="176">
        <f>SUM(F236:F239)</f>
        <v>34020</v>
      </c>
      <c r="G240" s="176">
        <f>SUM(G236:G239)</f>
        <v>115980</v>
      </c>
      <c r="H240" s="188"/>
      <c r="T240" s="1"/>
      <c r="U240" s="1"/>
      <c r="V240" s="1"/>
      <c r="W240" s="1"/>
      <c r="X240" s="1"/>
      <c r="Y240" s="1"/>
      <c r="Z240" s="1"/>
      <c r="AA240" s="1"/>
    </row>
    <row r="241" spans="1:27" s="8" customFormat="1" ht="21" customHeight="1" thickTop="1">
      <c r="A241" s="250"/>
      <c r="B241" s="251" t="s">
        <v>292</v>
      </c>
      <c r="C241" s="251"/>
      <c r="D241" s="322"/>
      <c r="E241" s="322"/>
      <c r="F241" s="322"/>
      <c r="G241" s="322"/>
      <c r="H241" s="253"/>
      <c r="T241" s="1"/>
      <c r="U241" s="1"/>
      <c r="V241" s="1"/>
      <c r="W241" s="1"/>
      <c r="X241" s="1"/>
      <c r="Y241" s="1"/>
      <c r="Z241" s="1"/>
      <c r="AA241" s="1"/>
    </row>
    <row r="242" spans="1:27" s="8" customFormat="1" ht="21" customHeight="1">
      <c r="A242" s="339" t="s">
        <v>293</v>
      </c>
      <c r="B242" s="263"/>
      <c r="C242" s="263"/>
      <c r="D242" s="323"/>
      <c r="E242" s="323"/>
      <c r="F242" s="323"/>
      <c r="G242" s="323"/>
      <c r="H242" s="265"/>
      <c r="T242" s="1"/>
      <c r="U242" s="1"/>
      <c r="V242" s="1"/>
      <c r="W242" s="1"/>
      <c r="X242" s="1"/>
      <c r="Y242" s="1"/>
      <c r="Z242" s="1"/>
      <c r="AA242" s="1"/>
    </row>
    <row r="243" spans="1:27" s="8" customFormat="1" ht="21" customHeight="1">
      <c r="A243" s="266" t="s">
        <v>30</v>
      </c>
      <c r="B243" s="305"/>
      <c r="C243" s="248">
        <v>532000</v>
      </c>
      <c r="D243" s="175"/>
      <c r="E243" s="197"/>
      <c r="F243" s="197"/>
      <c r="G243" s="197"/>
      <c r="H243" s="9"/>
      <c r="T243" s="1"/>
      <c r="U243" s="1"/>
      <c r="V243" s="1"/>
      <c r="W243" s="1"/>
      <c r="X243" s="1"/>
      <c r="Y243" s="1"/>
      <c r="Z243" s="1"/>
      <c r="AA243" s="1"/>
    </row>
    <row r="244" spans="1:27" s="8" customFormat="1" ht="21" customHeight="1">
      <c r="A244" s="339"/>
      <c r="B244" s="13" t="s">
        <v>359</v>
      </c>
      <c r="C244" s="450">
        <v>320300</v>
      </c>
      <c r="D244" s="173"/>
      <c r="E244" s="193"/>
      <c r="F244" s="193"/>
      <c r="G244" s="193"/>
      <c r="H244" s="5"/>
      <c r="T244" s="1"/>
      <c r="U244" s="1"/>
      <c r="V244" s="1"/>
      <c r="W244" s="1"/>
      <c r="X244" s="1"/>
      <c r="Y244" s="1"/>
      <c r="Z244" s="1"/>
      <c r="AA244" s="1"/>
    </row>
    <row r="245" spans="1:27" s="8" customFormat="1" ht="21" customHeight="1">
      <c r="A245" s="30"/>
      <c r="B245" s="20" t="s">
        <v>364</v>
      </c>
      <c r="C245" s="20"/>
      <c r="D245" s="181">
        <v>50000</v>
      </c>
      <c r="E245" s="181">
        <v>47775</v>
      </c>
      <c r="F245" s="181">
        <v>47775</v>
      </c>
      <c r="G245" s="181">
        <f>+D245-F245</f>
        <v>2225</v>
      </c>
      <c r="H245" s="10"/>
      <c r="T245" s="1"/>
      <c r="U245" s="1"/>
      <c r="V245" s="1"/>
      <c r="W245" s="1"/>
      <c r="X245" s="1"/>
      <c r="Y245" s="1"/>
      <c r="Z245" s="1"/>
      <c r="AA245" s="1"/>
    </row>
    <row r="246" spans="1:27" s="8" customFormat="1" ht="21" customHeight="1" thickBot="1">
      <c r="A246" s="533" t="s">
        <v>4</v>
      </c>
      <c r="B246" s="534"/>
      <c r="C246" s="427"/>
      <c r="D246" s="176">
        <f>SUM(D245)</f>
        <v>50000</v>
      </c>
      <c r="E246" s="176">
        <f>SUM(E245)</f>
        <v>47775</v>
      </c>
      <c r="F246" s="176">
        <f>SUM(F245)</f>
        <v>47775</v>
      </c>
      <c r="G246" s="176">
        <f>SUM(G245)</f>
        <v>2225</v>
      </c>
      <c r="H246" s="188"/>
      <c r="T246" s="1"/>
      <c r="U246" s="1"/>
      <c r="V246" s="1"/>
      <c r="W246" s="1"/>
      <c r="X246" s="1"/>
      <c r="Y246" s="1"/>
      <c r="Z246" s="1"/>
      <c r="AA246" s="1"/>
    </row>
    <row r="247" spans="1:27" s="8" customFormat="1" ht="21" customHeight="1" thickTop="1">
      <c r="A247" s="267" t="s">
        <v>294</v>
      </c>
      <c r="B247" s="268"/>
      <c r="C247" s="268"/>
      <c r="D247" s="324"/>
      <c r="E247" s="324"/>
      <c r="F247" s="324"/>
      <c r="G247" s="324"/>
      <c r="H247" s="262"/>
      <c r="T247" s="1"/>
      <c r="U247" s="1"/>
      <c r="V247" s="1"/>
      <c r="W247" s="1"/>
      <c r="X247" s="1"/>
      <c r="Y247" s="1"/>
      <c r="Z247" s="1"/>
      <c r="AA247" s="1"/>
    </row>
    <row r="248" spans="1:27" s="8" customFormat="1" ht="21" customHeight="1">
      <c r="A248" s="269" t="s">
        <v>30</v>
      </c>
      <c r="B248" s="270"/>
      <c r="C248" s="270" t="s">
        <v>497</v>
      </c>
      <c r="D248" s="323"/>
      <c r="E248" s="323"/>
      <c r="F248" s="323"/>
      <c r="G248" s="323"/>
      <c r="H248" s="265"/>
      <c r="T248" s="1"/>
      <c r="U248" s="1"/>
      <c r="V248" s="1"/>
      <c r="W248" s="1"/>
      <c r="X248" s="1"/>
      <c r="Y248" s="1"/>
      <c r="Z248" s="1"/>
      <c r="AA248" s="1"/>
    </row>
    <row r="249" spans="1:27" s="8" customFormat="1" ht="21" customHeight="1">
      <c r="A249" s="266"/>
      <c r="B249" s="293" t="s">
        <v>359</v>
      </c>
      <c r="C249" s="483" t="s">
        <v>516</v>
      </c>
      <c r="D249" s="325"/>
      <c r="E249" s="325"/>
      <c r="F249" s="325"/>
      <c r="G249" s="325"/>
      <c r="H249" s="265"/>
      <c r="T249" s="1"/>
      <c r="U249" s="1"/>
      <c r="V249" s="1"/>
      <c r="W249" s="1"/>
      <c r="X249" s="1"/>
      <c r="Y249" s="1"/>
      <c r="Z249" s="1"/>
      <c r="AA249" s="1"/>
    </row>
    <row r="250" spans="1:27" s="8" customFormat="1" ht="21" customHeight="1">
      <c r="A250" s="273"/>
      <c r="B250" s="40" t="s">
        <v>365</v>
      </c>
      <c r="C250" s="40"/>
      <c r="D250" s="182">
        <v>150000</v>
      </c>
      <c r="E250" s="182">
        <v>2712</v>
      </c>
      <c r="F250" s="182">
        <v>104435</v>
      </c>
      <c r="G250" s="182">
        <f>+D250-F250</f>
        <v>45565</v>
      </c>
      <c r="H250" s="272"/>
      <c r="T250" s="1"/>
      <c r="U250" s="1"/>
      <c r="V250" s="1"/>
      <c r="W250" s="1"/>
      <c r="X250" s="1"/>
      <c r="Y250" s="1"/>
      <c r="Z250" s="1"/>
      <c r="AA250" s="1"/>
    </row>
    <row r="251" spans="1:27" s="8" customFormat="1" ht="21" customHeight="1" thickBot="1">
      <c r="A251" s="547" t="s">
        <v>4</v>
      </c>
      <c r="B251" s="548"/>
      <c r="C251" s="434"/>
      <c r="D251" s="309">
        <f>SUM(D250)</f>
        <v>150000</v>
      </c>
      <c r="E251" s="309">
        <f>SUM(E250)</f>
        <v>2712</v>
      </c>
      <c r="F251" s="309">
        <f>SUM(F250)</f>
        <v>104435</v>
      </c>
      <c r="G251" s="309">
        <f>SUM(G250)</f>
        <v>45565</v>
      </c>
      <c r="H251" s="204"/>
      <c r="T251" s="1"/>
      <c r="U251" s="1"/>
      <c r="V251" s="1"/>
      <c r="W251" s="1"/>
      <c r="X251" s="1"/>
      <c r="Y251" s="1"/>
      <c r="Z251" s="1"/>
      <c r="AA251" s="1"/>
    </row>
    <row r="252" spans="1:27" s="8" customFormat="1" ht="21" customHeight="1" thickTop="1">
      <c r="A252" s="267" t="s">
        <v>73</v>
      </c>
      <c r="B252" s="268"/>
      <c r="C252" s="268" t="s">
        <v>498</v>
      </c>
      <c r="D252" s="324"/>
      <c r="E252" s="324"/>
      <c r="F252" s="324"/>
      <c r="G252" s="324"/>
      <c r="H252" s="262"/>
      <c r="T252" s="1"/>
      <c r="U252" s="1"/>
      <c r="V252" s="1"/>
      <c r="W252" s="1"/>
      <c r="X252" s="1"/>
      <c r="Y252" s="1"/>
      <c r="Z252" s="1"/>
      <c r="AA252" s="1"/>
    </row>
    <row r="253" spans="1:27" s="8" customFormat="1" ht="21" customHeight="1">
      <c r="A253" s="30"/>
      <c r="B253" s="206" t="s">
        <v>342</v>
      </c>
      <c r="C253" s="486" t="s">
        <v>520</v>
      </c>
      <c r="D253" s="326"/>
      <c r="E253" s="326"/>
      <c r="F253" s="326"/>
      <c r="G253" s="326"/>
      <c r="H253" s="278"/>
      <c r="T253" s="1"/>
      <c r="U253" s="1"/>
      <c r="V253" s="1"/>
      <c r="W253" s="1"/>
      <c r="X253" s="1"/>
      <c r="Y253" s="1"/>
      <c r="Z253" s="1"/>
      <c r="AA253" s="1"/>
    </row>
    <row r="254" spans="1:27" s="8" customFormat="1" ht="21" customHeight="1">
      <c r="A254" s="271"/>
      <c r="B254" s="17" t="s">
        <v>366</v>
      </c>
      <c r="C254" s="17"/>
      <c r="D254" s="173">
        <v>10000</v>
      </c>
      <c r="E254" s="173">
        <v>0</v>
      </c>
      <c r="F254" s="173">
        <v>10000</v>
      </c>
      <c r="G254" s="173">
        <f>+D254-F254</f>
        <v>0</v>
      </c>
      <c r="H254" s="265"/>
      <c r="T254" s="1"/>
      <c r="U254" s="1"/>
      <c r="V254" s="1"/>
      <c r="W254" s="1"/>
      <c r="X254" s="1"/>
      <c r="Y254" s="1"/>
      <c r="Z254" s="1"/>
      <c r="AA254" s="1"/>
    </row>
    <row r="255" spans="1:27" s="8" customFormat="1" ht="21" customHeight="1">
      <c r="A255" s="271"/>
      <c r="B255" s="17" t="s">
        <v>367</v>
      </c>
      <c r="C255" s="17"/>
      <c r="D255" s="173">
        <v>10000</v>
      </c>
      <c r="E255" s="173">
        <v>10000</v>
      </c>
      <c r="F255" s="173">
        <v>10000</v>
      </c>
      <c r="G255" s="173">
        <f>+D255-F255</f>
        <v>0</v>
      </c>
      <c r="H255" s="265"/>
      <c r="T255" s="1"/>
      <c r="U255" s="1"/>
      <c r="V255" s="1"/>
      <c r="W255" s="1"/>
      <c r="X255" s="1"/>
      <c r="Y255" s="1"/>
      <c r="Z255" s="1"/>
      <c r="AA255" s="1"/>
    </row>
    <row r="256" spans="1:27" s="8" customFormat="1" ht="21" customHeight="1">
      <c r="A256" s="250"/>
      <c r="B256" s="291" t="s">
        <v>444</v>
      </c>
      <c r="C256" s="291"/>
      <c r="D256" s="315">
        <v>10000</v>
      </c>
      <c r="E256" s="315">
        <v>0</v>
      </c>
      <c r="F256" s="315">
        <v>0</v>
      </c>
      <c r="G256" s="173">
        <f>+D256-F256</f>
        <v>10000</v>
      </c>
      <c r="H256" s="355" t="s">
        <v>310</v>
      </c>
      <c r="T256" s="1"/>
      <c r="U256" s="1"/>
      <c r="V256" s="1"/>
      <c r="W256" s="1"/>
      <c r="X256" s="1"/>
      <c r="Y256" s="1"/>
      <c r="Z256" s="1"/>
      <c r="AA256" s="1"/>
    </row>
    <row r="257" spans="1:27" s="8" customFormat="1" ht="21" customHeight="1" thickBot="1">
      <c r="A257" s="533" t="s">
        <v>4</v>
      </c>
      <c r="B257" s="534"/>
      <c r="C257" s="427"/>
      <c r="D257" s="176">
        <f>SUM(D254:D256)</f>
        <v>30000</v>
      </c>
      <c r="E257" s="176">
        <f>SUM(E254:E256)</f>
        <v>10000</v>
      </c>
      <c r="F257" s="176">
        <f t="shared" ref="F257:G257" si="16">SUM(F254:F256)</f>
        <v>20000</v>
      </c>
      <c r="G257" s="176">
        <f t="shared" si="16"/>
        <v>10000</v>
      </c>
      <c r="H257" s="188"/>
      <c r="T257" s="1"/>
      <c r="U257" s="1"/>
      <c r="V257" s="1"/>
      <c r="W257" s="1"/>
      <c r="X257" s="1"/>
      <c r="Y257" s="1"/>
      <c r="Z257" s="1"/>
      <c r="AA257" s="1"/>
    </row>
    <row r="258" spans="1:27" s="8" customFormat="1" ht="21" customHeight="1" thickTop="1">
      <c r="A258" s="260"/>
      <c r="B258" s="261" t="s">
        <v>295</v>
      </c>
      <c r="C258" s="261"/>
      <c r="D258" s="324"/>
      <c r="E258" s="324"/>
      <c r="F258" s="324"/>
      <c r="G258" s="324"/>
      <c r="H258" s="262"/>
      <c r="T258" s="1"/>
      <c r="U258" s="1"/>
      <c r="V258" s="1"/>
      <c r="W258" s="1"/>
      <c r="X258" s="1"/>
      <c r="Y258" s="1"/>
      <c r="Z258" s="1"/>
      <c r="AA258" s="1"/>
    </row>
    <row r="259" spans="1:27" s="8" customFormat="1" ht="21" customHeight="1">
      <c r="A259" s="30" t="s">
        <v>485</v>
      </c>
      <c r="B259" s="276"/>
      <c r="C259" s="276"/>
      <c r="D259" s="326"/>
      <c r="E259" s="326"/>
      <c r="F259" s="326"/>
      <c r="G259" s="326"/>
      <c r="H259" s="278"/>
      <c r="T259" s="1"/>
      <c r="U259" s="1"/>
      <c r="V259" s="1"/>
      <c r="W259" s="1"/>
      <c r="X259" s="1"/>
      <c r="Y259" s="1"/>
      <c r="Z259" s="1"/>
      <c r="AA259" s="1"/>
    </row>
    <row r="260" spans="1:27" s="8" customFormat="1" ht="21" customHeight="1">
      <c r="A260" s="339" t="s">
        <v>75</v>
      </c>
      <c r="B260" s="263"/>
      <c r="C260" s="263" t="s">
        <v>500</v>
      </c>
      <c r="D260" s="323"/>
      <c r="E260" s="323"/>
      <c r="F260" s="323"/>
      <c r="G260" s="323"/>
      <c r="H260" s="265"/>
      <c r="T260" s="1"/>
      <c r="U260" s="1"/>
      <c r="V260" s="1"/>
      <c r="W260" s="1"/>
      <c r="X260" s="1"/>
      <c r="Y260" s="1"/>
      <c r="Z260" s="1"/>
      <c r="AA260" s="1"/>
    </row>
    <row r="261" spans="1:27" s="8" customFormat="1" ht="21" customHeight="1">
      <c r="A261" s="271"/>
      <c r="B261" s="17" t="s">
        <v>368</v>
      </c>
      <c r="C261" s="17"/>
      <c r="D261" s="173">
        <v>840800</v>
      </c>
      <c r="E261" s="173">
        <v>574000</v>
      </c>
      <c r="F261" s="173">
        <v>574000</v>
      </c>
      <c r="G261" s="173">
        <f>+D261-F261</f>
        <v>266800</v>
      </c>
      <c r="H261" s="265"/>
      <c r="T261" s="1"/>
      <c r="U261" s="1"/>
      <c r="V261" s="1"/>
      <c r="W261" s="1"/>
      <c r="X261" s="1"/>
      <c r="Y261" s="1"/>
      <c r="Z261" s="1"/>
      <c r="AA261" s="1"/>
    </row>
    <row r="262" spans="1:27" s="8" customFormat="1" ht="21" customHeight="1">
      <c r="A262" s="271"/>
      <c r="B262" s="17" t="s">
        <v>369</v>
      </c>
      <c r="C262" s="17"/>
      <c r="D262" s="173">
        <v>707700</v>
      </c>
      <c r="E262" s="173">
        <v>450000</v>
      </c>
      <c r="F262" s="173">
        <v>450000</v>
      </c>
      <c r="G262" s="173">
        <f>+D262-F262</f>
        <v>257700</v>
      </c>
      <c r="H262" s="265"/>
      <c r="T262" s="1"/>
      <c r="U262" s="1"/>
      <c r="V262" s="1"/>
      <c r="W262" s="1"/>
      <c r="X262" s="1"/>
      <c r="Y262" s="1"/>
      <c r="Z262" s="1"/>
      <c r="AA262" s="1"/>
    </row>
    <row r="263" spans="1:27" s="8" customFormat="1" ht="21" customHeight="1">
      <c r="A263" s="271"/>
      <c r="B263" s="17" t="s">
        <v>370</v>
      </c>
      <c r="C263" s="17"/>
      <c r="D263" s="173"/>
      <c r="E263" s="173"/>
      <c r="F263" s="173"/>
      <c r="G263" s="173"/>
      <c r="H263" s="265"/>
      <c r="T263" s="1"/>
      <c r="U263" s="1"/>
      <c r="V263" s="1"/>
      <c r="W263" s="1"/>
      <c r="X263" s="1"/>
      <c r="Y263" s="1"/>
      <c r="Z263" s="1"/>
      <c r="AA263" s="1"/>
    </row>
    <row r="264" spans="1:27" s="8" customFormat="1" ht="21" customHeight="1">
      <c r="A264" s="294"/>
      <c r="B264" s="293" t="s">
        <v>371</v>
      </c>
      <c r="C264" s="293"/>
      <c r="D264" s="175">
        <v>437000</v>
      </c>
      <c r="E264" s="173">
        <v>0</v>
      </c>
      <c r="F264" s="173">
        <v>427000</v>
      </c>
      <c r="G264" s="173">
        <f>+D264-F264</f>
        <v>10000</v>
      </c>
      <c r="H264" s="295"/>
      <c r="T264" s="1"/>
      <c r="U264" s="1"/>
      <c r="V264" s="1"/>
      <c r="W264" s="1"/>
      <c r="X264" s="1"/>
      <c r="Y264" s="1"/>
      <c r="Z264" s="1"/>
      <c r="AA264" s="1"/>
    </row>
    <row r="265" spans="1:27" s="8" customFormat="1" ht="21" customHeight="1">
      <c r="A265" s="294"/>
      <c r="B265" s="293" t="s">
        <v>372</v>
      </c>
      <c r="C265" s="293"/>
      <c r="D265" s="175">
        <v>214500</v>
      </c>
      <c r="E265" s="173">
        <v>0</v>
      </c>
      <c r="F265" s="173">
        <v>166000</v>
      </c>
      <c r="G265" s="173">
        <f>+D265-F265</f>
        <v>48500</v>
      </c>
      <c r="H265" s="295"/>
      <c r="T265" s="1"/>
      <c r="U265" s="1"/>
      <c r="V265" s="1"/>
      <c r="W265" s="1"/>
      <c r="X265" s="1"/>
      <c r="Y265" s="1"/>
      <c r="Z265" s="1"/>
      <c r="AA265" s="1"/>
    </row>
    <row r="266" spans="1:27" s="8" customFormat="1" ht="21" customHeight="1" thickBot="1">
      <c r="A266" s="533" t="s">
        <v>4</v>
      </c>
      <c r="B266" s="534"/>
      <c r="C266" s="427"/>
      <c r="D266" s="176">
        <f>SUM(D261:D265)</f>
        <v>2200000</v>
      </c>
      <c r="E266" s="176">
        <f>SUM(E261:E265)</f>
        <v>1024000</v>
      </c>
      <c r="F266" s="176">
        <f>SUM(F261:F265)</f>
        <v>1617000</v>
      </c>
      <c r="G266" s="176">
        <f>SUM(G261:G265)</f>
        <v>583000</v>
      </c>
      <c r="H266" s="188"/>
      <c r="T266" s="1"/>
      <c r="U266" s="1"/>
      <c r="V266" s="1"/>
      <c r="W266" s="1"/>
      <c r="X266" s="1"/>
      <c r="Y266" s="1"/>
      <c r="Z266" s="1"/>
      <c r="AA266" s="1"/>
    </row>
    <row r="267" spans="1:27" s="8" customFormat="1" ht="21" customHeight="1" thickTop="1">
      <c r="A267" s="336"/>
      <c r="B267" s="336"/>
      <c r="C267" s="428"/>
      <c r="D267" s="179"/>
      <c r="E267" s="179"/>
      <c r="F267" s="179"/>
      <c r="G267" s="179"/>
      <c r="H267" s="235"/>
      <c r="T267" s="1"/>
      <c r="U267" s="1"/>
      <c r="V267" s="1"/>
      <c r="W267" s="1"/>
      <c r="X267" s="1"/>
      <c r="Y267" s="1"/>
      <c r="Z267" s="1"/>
      <c r="AA267" s="1"/>
    </row>
    <row r="268" spans="1:27" s="8" customFormat="1" ht="21" customHeight="1">
      <c r="A268" s="336"/>
      <c r="B268" s="336"/>
      <c r="C268" s="428"/>
      <c r="D268" s="179"/>
      <c r="E268" s="179"/>
      <c r="F268" s="179"/>
      <c r="G268" s="179"/>
      <c r="H268" s="235"/>
      <c r="T268" s="1"/>
      <c r="U268" s="1"/>
      <c r="V268" s="1"/>
      <c r="W268" s="1"/>
      <c r="X268" s="1"/>
      <c r="Y268" s="1"/>
      <c r="Z268" s="1"/>
      <c r="AA268" s="1"/>
    </row>
    <row r="269" spans="1:27" s="8" customFormat="1" ht="21" customHeight="1">
      <c r="A269" s="537" t="s">
        <v>199</v>
      </c>
      <c r="B269" s="538"/>
      <c r="C269" s="448" t="s">
        <v>492</v>
      </c>
      <c r="D269" s="164" t="s">
        <v>194</v>
      </c>
      <c r="E269" s="186" t="s">
        <v>195</v>
      </c>
      <c r="F269" s="186" t="s">
        <v>478</v>
      </c>
      <c r="G269" s="344" t="s">
        <v>194</v>
      </c>
      <c r="H269" s="531" t="s">
        <v>204</v>
      </c>
      <c r="T269" s="1"/>
      <c r="U269" s="1"/>
      <c r="V269" s="1"/>
      <c r="W269" s="1"/>
      <c r="X269" s="1"/>
      <c r="Y269" s="1"/>
      <c r="Z269" s="1"/>
      <c r="AA269" s="1"/>
    </row>
    <row r="270" spans="1:27" s="8" customFormat="1" ht="21" customHeight="1">
      <c r="A270" s="539"/>
      <c r="B270" s="540"/>
      <c r="C270" s="449" t="s">
        <v>493</v>
      </c>
      <c r="D270" s="335" t="s">
        <v>3</v>
      </c>
      <c r="E270" s="147" t="s">
        <v>457</v>
      </c>
      <c r="F270" s="147"/>
      <c r="G270" s="345" t="s">
        <v>11</v>
      </c>
      <c r="H270" s="532"/>
      <c r="T270" s="1"/>
      <c r="U270" s="1"/>
      <c r="V270" s="1"/>
      <c r="W270" s="1"/>
      <c r="X270" s="1"/>
      <c r="Y270" s="1"/>
      <c r="Z270" s="1"/>
      <c r="AA270" s="1"/>
    </row>
    <row r="271" spans="1:27" s="8" customFormat="1" ht="21" customHeight="1">
      <c r="A271" s="275"/>
      <c r="B271" s="276" t="s">
        <v>296</v>
      </c>
      <c r="C271" s="276"/>
      <c r="D271" s="277"/>
      <c r="E271" s="277"/>
      <c r="F271" s="277"/>
      <c r="G271" s="277"/>
      <c r="H271" s="278"/>
      <c r="T271" s="1"/>
      <c r="U271" s="1"/>
      <c r="V271" s="1"/>
      <c r="W271" s="1"/>
      <c r="X271" s="1"/>
      <c r="Y271" s="1"/>
      <c r="Z271" s="1"/>
      <c r="AA271" s="1"/>
    </row>
    <row r="272" spans="1:27" s="8" customFormat="1" ht="21" customHeight="1">
      <c r="A272" s="30" t="s">
        <v>373</v>
      </c>
      <c r="B272" s="276"/>
      <c r="C272" s="276"/>
      <c r="D272" s="277"/>
      <c r="E272" s="277"/>
      <c r="F272" s="277"/>
      <c r="G272" s="277"/>
      <c r="H272" s="278"/>
      <c r="T272" s="1"/>
      <c r="U272" s="1"/>
      <c r="V272" s="1"/>
      <c r="W272" s="1"/>
      <c r="X272" s="1"/>
      <c r="Y272" s="1"/>
      <c r="Z272" s="1"/>
      <c r="AA272" s="1"/>
    </row>
    <row r="273" spans="1:27" s="8" customFormat="1" ht="21" customHeight="1">
      <c r="A273" s="356" t="s">
        <v>30</v>
      </c>
      <c r="B273" s="263"/>
      <c r="C273" s="263" t="s">
        <v>497</v>
      </c>
      <c r="D273" s="264"/>
      <c r="E273" s="264"/>
      <c r="F273" s="264"/>
      <c r="G273" s="264"/>
      <c r="H273" s="265"/>
      <c r="T273" s="1"/>
      <c r="U273" s="1"/>
      <c r="V273" s="1"/>
      <c r="W273" s="1"/>
      <c r="X273" s="1"/>
      <c r="Y273" s="1"/>
      <c r="Z273" s="1"/>
      <c r="AA273" s="1"/>
    </row>
    <row r="274" spans="1:27" s="8" customFormat="1" ht="21" customHeight="1">
      <c r="A274" s="266"/>
      <c r="B274" s="293" t="s">
        <v>359</v>
      </c>
      <c r="C274" s="483" t="s">
        <v>516</v>
      </c>
      <c r="D274" s="292"/>
      <c r="E274" s="264"/>
      <c r="F274" s="264"/>
      <c r="G274" s="264"/>
      <c r="H274" s="295"/>
      <c r="T274" s="1"/>
      <c r="U274" s="1"/>
      <c r="V274" s="1"/>
      <c r="W274" s="1"/>
      <c r="X274" s="1"/>
      <c r="Y274" s="1"/>
      <c r="Z274" s="1"/>
      <c r="AA274" s="1"/>
    </row>
    <row r="275" spans="1:27" s="8" customFormat="1" ht="21" customHeight="1">
      <c r="A275" s="273"/>
      <c r="B275" s="40" t="s">
        <v>484</v>
      </c>
      <c r="C275" s="40"/>
      <c r="D275" s="182">
        <v>12000</v>
      </c>
      <c r="E275" s="173">
        <v>6120</v>
      </c>
      <c r="F275" s="173">
        <v>0</v>
      </c>
      <c r="G275" s="173">
        <f>+D275-F275</f>
        <v>12000</v>
      </c>
      <c r="H275" s="332" t="s">
        <v>454</v>
      </c>
      <c r="T275" s="1"/>
      <c r="U275" s="1"/>
      <c r="V275" s="1"/>
      <c r="W275" s="1"/>
      <c r="X275" s="1"/>
      <c r="Y275" s="1"/>
      <c r="Z275" s="1"/>
      <c r="AA275" s="1"/>
    </row>
    <row r="276" spans="1:27" s="8" customFormat="1" ht="21" customHeight="1" thickBot="1">
      <c r="A276" s="533" t="s">
        <v>4</v>
      </c>
      <c r="B276" s="534"/>
      <c r="C276" s="427"/>
      <c r="D276" s="176">
        <f>SUM(D275)</f>
        <v>12000</v>
      </c>
      <c r="E276" s="176">
        <f>SUM(E275)</f>
        <v>6120</v>
      </c>
      <c r="F276" s="176">
        <f>SUM(F275)</f>
        <v>0</v>
      </c>
      <c r="G276" s="176">
        <f>SUM(G275)</f>
        <v>12000</v>
      </c>
      <c r="H276" s="333"/>
      <c r="T276" s="1"/>
      <c r="U276" s="1"/>
      <c r="V276" s="1"/>
      <c r="W276" s="1"/>
      <c r="X276" s="1"/>
      <c r="Y276" s="1"/>
      <c r="Z276" s="1"/>
      <c r="AA276" s="1"/>
    </row>
    <row r="277" spans="1:27" s="8" customFormat="1" ht="21" customHeight="1" thickTop="1">
      <c r="A277" s="339" t="s">
        <v>41</v>
      </c>
      <c r="B277" s="263"/>
      <c r="C277" s="263" t="s">
        <v>501</v>
      </c>
      <c r="D277" s="323"/>
      <c r="E277" s="323"/>
      <c r="F277" s="323"/>
      <c r="G277" s="323"/>
      <c r="H277" s="330"/>
      <c r="T277" s="1"/>
      <c r="U277" s="1"/>
      <c r="V277" s="1"/>
      <c r="W277" s="1"/>
      <c r="X277" s="1"/>
      <c r="Y277" s="1"/>
      <c r="Z277" s="1"/>
      <c r="AA277" s="1"/>
    </row>
    <row r="278" spans="1:27" s="8" customFormat="1" ht="21" customHeight="1">
      <c r="A278" s="266"/>
      <c r="B278" s="293" t="s">
        <v>374</v>
      </c>
      <c r="C278" s="483" t="s">
        <v>521</v>
      </c>
      <c r="D278" s="175">
        <v>30000</v>
      </c>
      <c r="E278" s="173">
        <v>0</v>
      </c>
      <c r="F278" s="173">
        <v>0</v>
      </c>
      <c r="G278" s="173">
        <f>+D278-F278</f>
        <v>30000</v>
      </c>
      <c r="H278" s="331"/>
      <c r="T278" s="1"/>
      <c r="U278" s="1"/>
      <c r="V278" s="1"/>
      <c r="W278" s="1"/>
      <c r="X278" s="1"/>
      <c r="Y278" s="1"/>
      <c r="Z278" s="1"/>
      <c r="AA278" s="1"/>
    </row>
    <row r="279" spans="1:27" s="8" customFormat="1" ht="21" customHeight="1" thickBot="1">
      <c r="A279" s="533" t="s">
        <v>4</v>
      </c>
      <c r="B279" s="534"/>
      <c r="C279" s="427"/>
      <c r="D279" s="176">
        <f>SUM(D278)</f>
        <v>30000</v>
      </c>
      <c r="E279" s="176">
        <f>SUM(E278)</f>
        <v>0</v>
      </c>
      <c r="F279" s="176">
        <f>SUM(F278)</f>
        <v>0</v>
      </c>
      <c r="G279" s="176">
        <f>SUM(G278)</f>
        <v>30000</v>
      </c>
      <c r="H279" s="333"/>
      <c r="T279" s="1"/>
      <c r="U279" s="1"/>
      <c r="V279" s="1"/>
      <c r="W279" s="1"/>
      <c r="X279" s="1"/>
      <c r="Y279" s="1"/>
      <c r="Z279" s="1"/>
      <c r="AA279" s="1"/>
    </row>
    <row r="280" spans="1:27" s="8" customFormat="1" ht="21" customHeight="1" thickTop="1">
      <c r="A280" s="339" t="s">
        <v>250</v>
      </c>
      <c r="B280" s="263"/>
      <c r="C280" s="263" t="s">
        <v>502</v>
      </c>
      <c r="D280" s="323"/>
      <c r="E280" s="323"/>
      <c r="F280" s="323"/>
      <c r="G280" s="323"/>
      <c r="H280" s="330"/>
      <c r="T280" s="1"/>
      <c r="U280" s="1"/>
      <c r="V280" s="1"/>
      <c r="W280" s="1"/>
      <c r="X280" s="1"/>
      <c r="Y280" s="1"/>
      <c r="Z280" s="1"/>
      <c r="AA280" s="1"/>
    </row>
    <row r="281" spans="1:27" s="8" customFormat="1" ht="21" customHeight="1">
      <c r="A281" s="266"/>
      <c r="B281" s="293" t="s">
        <v>455</v>
      </c>
      <c r="C281" s="483" t="s">
        <v>522</v>
      </c>
      <c r="D281" s="175">
        <v>8000</v>
      </c>
      <c r="E281" s="173">
        <v>0</v>
      </c>
      <c r="F281" s="173">
        <v>6120</v>
      </c>
      <c r="G281" s="173">
        <f>+D281-F281</f>
        <v>1880</v>
      </c>
      <c r="H281" s="331" t="s">
        <v>456</v>
      </c>
      <c r="T281" s="1"/>
      <c r="U281" s="1"/>
      <c r="V281" s="1"/>
      <c r="W281" s="1"/>
      <c r="X281" s="1"/>
      <c r="Y281" s="1"/>
      <c r="Z281" s="1"/>
      <c r="AA281" s="1"/>
    </row>
    <row r="282" spans="1:27" s="8" customFormat="1" ht="21" customHeight="1" thickBot="1">
      <c r="A282" s="533" t="s">
        <v>4</v>
      </c>
      <c r="B282" s="534"/>
      <c r="C282" s="427"/>
      <c r="D282" s="176">
        <f>SUM(D281)</f>
        <v>8000</v>
      </c>
      <c r="E282" s="176">
        <f>SUM(E281)</f>
        <v>0</v>
      </c>
      <c r="F282" s="176">
        <f>SUM(F281)</f>
        <v>6120</v>
      </c>
      <c r="G282" s="176">
        <f>SUM(G281)</f>
        <v>1880</v>
      </c>
      <c r="H282" s="188"/>
      <c r="T282" s="1"/>
      <c r="U282" s="1"/>
      <c r="V282" s="1"/>
      <c r="W282" s="1"/>
      <c r="X282" s="1"/>
      <c r="Y282" s="1"/>
      <c r="Z282" s="1"/>
      <c r="AA282" s="1"/>
    </row>
    <row r="283" spans="1:27" s="8" customFormat="1" ht="21" customHeight="1" thickTop="1">
      <c r="A283" s="275"/>
      <c r="B283" s="276" t="s">
        <v>297</v>
      </c>
      <c r="C283" s="276"/>
      <c r="D283" s="326"/>
      <c r="E283" s="326"/>
      <c r="F283" s="326"/>
      <c r="G283" s="326"/>
      <c r="H283" s="278"/>
      <c r="T283" s="1"/>
      <c r="U283" s="1"/>
      <c r="V283" s="1"/>
      <c r="W283" s="1"/>
      <c r="X283" s="1"/>
      <c r="Y283" s="1"/>
      <c r="Z283" s="1"/>
      <c r="AA283" s="1"/>
    </row>
    <row r="284" spans="1:27" s="8" customFormat="1" ht="21" customHeight="1">
      <c r="A284" s="339" t="s">
        <v>298</v>
      </c>
      <c r="B284" s="263"/>
      <c r="C284" s="263" t="s">
        <v>503</v>
      </c>
      <c r="D284" s="323"/>
      <c r="E284" s="323"/>
      <c r="F284" s="323"/>
      <c r="G284" s="323"/>
      <c r="H284" s="265"/>
      <c r="T284" s="1"/>
      <c r="U284" s="1"/>
      <c r="V284" s="1"/>
      <c r="W284" s="1"/>
      <c r="X284" s="1"/>
      <c r="Y284" s="1"/>
      <c r="Z284" s="1"/>
      <c r="AA284" s="1"/>
    </row>
    <row r="285" spans="1:27" s="8" customFormat="1" ht="21" customHeight="1">
      <c r="A285" s="271"/>
      <c r="B285" s="17" t="s">
        <v>299</v>
      </c>
      <c r="C285" s="473" t="s">
        <v>504</v>
      </c>
      <c r="D285" s="173">
        <v>40000</v>
      </c>
      <c r="E285" s="173">
        <v>10452</v>
      </c>
      <c r="F285" s="173">
        <v>32206</v>
      </c>
      <c r="G285" s="173">
        <f>+D285-F285</f>
        <v>7794</v>
      </c>
      <c r="H285" s="265"/>
      <c r="T285" s="1"/>
      <c r="U285" s="1"/>
      <c r="V285" s="1"/>
      <c r="W285" s="1"/>
      <c r="X285" s="1"/>
      <c r="Y285" s="1"/>
      <c r="Z285" s="1"/>
      <c r="AA285" s="1"/>
    </row>
    <row r="286" spans="1:27" s="8" customFormat="1" ht="21" customHeight="1">
      <c r="A286" s="271"/>
      <c r="B286" s="17" t="s">
        <v>375</v>
      </c>
      <c r="C286" s="473" t="s">
        <v>505</v>
      </c>
      <c r="D286" s="173">
        <v>70000</v>
      </c>
      <c r="E286" s="173">
        <v>0</v>
      </c>
      <c r="F286" s="173">
        <v>63306</v>
      </c>
      <c r="G286" s="173">
        <f>+D286-F286</f>
        <v>6694</v>
      </c>
      <c r="H286" s="265"/>
      <c r="T286" s="1"/>
      <c r="U286" s="1"/>
      <c r="V286" s="1"/>
      <c r="W286" s="1"/>
      <c r="X286" s="1"/>
      <c r="Y286" s="1"/>
      <c r="Z286" s="1"/>
      <c r="AA286" s="1"/>
    </row>
    <row r="287" spans="1:27" s="8" customFormat="1" ht="21" customHeight="1">
      <c r="A287" s="271"/>
      <c r="B287" s="17" t="s">
        <v>300</v>
      </c>
      <c r="C287" s="473" t="s">
        <v>506</v>
      </c>
      <c r="D287" s="173">
        <v>30000</v>
      </c>
      <c r="E287" s="173">
        <v>7500</v>
      </c>
      <c r="F287" s="173">
        <v>27000</v>
      </c>
      <c r="G287" s="173">
        <f>+D287-F287</f>
        <v>3000</v>
      </c>
      <c r="H287" s="265"/>
      <c r="T287" s="1"/>
      <c r="U287" s="1"/>
      <c r="V287" s="1"/>
      <c r="W287" s="1"/>
      <c r="X287" s="1"/>
      <c r="Y287" s="1"/>
      <c r="Z287" s="1"/>
      <c r="AA287" s="1"/>
    </row>
    <row r="288" spans="1:27" s="8" customFormat="1" ht="21" customHeight="1">
      <c r="A288" s="271"/>
      <c r="B288" s="17" t="s">
        <v>99</v>
      </c>
      <c r="C288" s="473" t="s">
        <v>507</v>
      </c>
      <c r="D288" s="173">
        <v>1000000</v>
      </c>
      <c r="E288" s="173">
        <v>0</v>
      </c>
      <c r="F288" s="173">
        <v>0</v>
      </c>
      <c r="G288" s="173">
        <f>+D288-F288</f>
        <v>1000000</v>
      </c>
      <c r="H288" s="265"/>
      <c r="T288" s="1"/>
      <c r="U288" s="1"/>
      <c r="V288" s="1"/>
      <c r="W288" s="1"/>
      <c r="X288" s="1"/>
      <c r="Y288" s="1"/>
      <c r="Z288" s="1"/>
      <c r="AA288" s="1"/>
    </row>
    <row r="289" spans="1:27" s="8" customFormat="1" ht="21" customHeight="1">
      <c r="A289" s="273"/>
      <c r="B289" s="40" t="s">
        <v>301</v>
      </c>
      <c r="C289" s="474" t="s">
        <v>508</v>
      </c>
      <c r="D289" s="182">
        <v>139000</v>
      </c>
      <c r="E289" s="173">
        <v>0</v>
      </c>
      <c r="F289" s="173">
        <v>139000</v>
      </c>
      <c r="G289" s="173">
        <f>+D289-F289</f>
        <v>0</v>
      </c>
      <c r="H289" s="272"/>
      <c r="T289" s="1"/>
      <c r="U289" s="1"/>
      <c r="V289" s="1"/>
      <c r="W289" s="1"/>
      <c r="X289" s="1"/>
      <c r="Y289" s="1"/>
      <c r="Z289" s="1"/>
      <c r="AA289" s="1"/>
    </row>
    <row r="290" spans="1:27" s="8" customFormat="1" ht="21" customHeight="1" thickBot="1">
      <c r="A290" s="533" t="s">
        <v>4</v>
      </c>
      <c r="B290" s="534"/>
      <c r="C290" s="427"/>
      <c r="D290" s="176">
        <f>SUM(D285:D289)</f>
        <v>1279000</v>
      </c>
      <c r="E290" s="176">
        <f>SUM(E285:E289)</f>
        <v>17952</v>
      </c>
      <c r="F290" s="176">
        <f>SUM(F285:F289)</f>
        <v>261512</v>
      </c>
      <c r="G290" s="176">
        <f>SUM(G285:G289)</f>
        <v>1017488</v>
      </c>
      <c r="H290" s="188"/>
      <c r="T290" s="1"/>
      <c r="U290" s="1"/>
      <c r="V290" s="1"/>
      <c r="W290" s="1"/>
      <c r="X290" s="1"/>
      <c r="Y290" s="1"/>
      <c r="Z290" s="1"/>
      <c r="AA290" s="1"/>
    </row>
    <row r="291" spans="1:27" s="8" customFormat="1" ht="21" customHeight="1" thickTop="1">
      <c r="A291" s="310"/>
      <c r="B291" s="311"/>
      <c r="C291" s="311"/>
      <c r="D291" s="327"/>
      <c r="E291" s="327"/>
      <c r="F291" s="327"/>
      <c r="G291" s="327"/>
      <c r="H291" s="308"/>
      <c r="T291" s="1"/>
      <c r="U291" s="1"/>
      <c r="V291" s="1"/>
      <c r="W291" s="1"/>
      <c r="X291" s="1"/>
      <c r="Y291" s="1"/>
      <c r="Z291" s="1"/>
      <c r="AA291" s="1"/>
    </row>
    <row r="292" spans="1:27" s="8" customFormat="1" ht="21" customHeight="1" thickBot="1">
      <c r="A292" s="340"/>
      <c r="B292" s="341"/>
      <c r="C292" s="434"/>
      <c r="D292" s="309"/>
      <c r="E292" s="309"/>
      <c r="F292" s="309"/>
      <c r="G292" s="309"/>
      <c r="H292" s="204"/>
      <c r="T292" s="1"/>
      <c r="U292" s="1"/>
      <c r="V292" s="1"/>
      <c r="W292" s="1"/>
      <c r="X292" s="1"/>
      <c r="Y292" s="1"/>
      <c r="Z292" s="1"/>
      <c r="AA292" s="1"/>
    </row>
    <row r="293" spans="1:27" s="8" customFormat="1" ht="21" customHeight="1" thickTop="1" thickBot="1">
      <c r="A293" s="546" t="s">
        <v>101</v>
      </c>
      <c r="B293" s="546"/>
      <c r="C293" s="433"/>
      <c r="D293" s="309">
        <f>D16+D22+D29+D52+D61+D68+D77+D82+D90+D97+D104+D114+D121+D124+D129+D134+D140+D143+D149+D161+D167+D172+D177+D185+D192+D203+D211+D215+D224+D227+D240+D246+D251+D257+D266+D276+D279+D282+D290</f>
        <v>18200000</v>
      </c>
      <c r="E293" s="309">
        <f>E16+E22+E29+E52+E61+E68+E77+E82+E90+E97+E104+E114+E121+E124+E129+E134+E140+E143+E149+E161+E167+E172+E177+E185+E192+E203+E211+E215+E224+E227+E240+E246+E251+E257+E266+E276+E279+E282+E290</f>
        <v>4824131.32</v>
      </c>
      <c r="F293" s="309">
        <f>F16+F22+F29+F52+F61+F68+F77+F82+F90+F97+F104+F114+F121+F124+F129+F134+F140+F143+F149+F161+F167+F172+F177+F185+F192+F203+F211+F215+F224+F227+F240+F246+F251+F257+F266+F276+F279+F282+F290</f>
        <v>14753802.780000003</v>
      </c>
      <c r="G293" s="309">
        <f>G16+G22+G29+G52+G61+G68+G77+G82+G90+G97+G104+G114+G121+G124+G129+G134+G140+G143+G149+G161+G167+G172+G177+G185+G192+G203+G211+G215+G224+G227+G240+G246+G251+G257+G266+G276+G279+G282+G290</f>
        <v>3446197.2199999997</v>
      </c>
      <c r="H293" s="204"/>
      <c r="T293" s="1"/>
      <c r="U293" s="1"/>
      <c r="V293" s="1"/>
      <c r="W293" s="1"/>
      <c r="X293" s="1"/>
      <c r="Y293" s="1"/>
      <c r="Z293" s="1"/>
      <c r="AA293" s="1"/>
    </row>
    <row r="294" spans="1:27" s="8" customFormat="1" ht="21" customHeight="1" thickTop="1">
      <c r="A294" s="336"/>
      <c r="B294" s="336"/>
      <c r="C294" s="428"/>
      <c r="D294" s="179"/>
      <c r="E294" s="179"/>
      <c r="F294" s="179"/>
      <c r="G294" s="179"/>
      <c r="H294" s="235"/>
      <c r="T294" s="1"/>
      <c r="U294" s="1"/>
      <c r="V294" s="1"/>
      <c r="W294" s="1"/>
      <c r="X294" s="1"/>
      <c r="Y294" s="1"/>
      <c r="Z294" s="1"/>
      <c r="AA294" s="1"/>
    </row>
    <row r="295" spans="1:27" s="8" customFormat="1" ht="21" customHeight="1">
      <c r="A295" s="336"/>
      <c r="B295" s="336"/>
      <c r="C295" s="428"/>
      <c r="D295" s="179"/>
      <c r="E295" s="179"/>
      <c r="F295" s="179"/>
      <c r="G295" s="179"/>
      <c r="H295" s="235"/>
      <c r="T295" s="1"/>
      <c r="U295" s="1"/>
      <c r="V295" s="1"/>
      <c r="W295" s="1"/>
      <c r="X295" s="1"/>
      <c r="Y295" s="1"/>
      <c r="Z295" s="1"/>
      <c r="AA295" s="1"/>
    </row>
    <row r="296" spans="1:27" s="8" customFormat="1" ht="21" customHeight="1">
      <c r="A296" s="336"/>
      <c r="B296" s="336"/>
      <c r="C296" s="428"/>
      <c r="D296" s="179"/>
      <c r="E296" s="179"/>
      <c r="F296" s="179"/>
      <c r="G296" s="179"/>
      <c r="H296" s="235"/>
      <c r="T296" s="1"/>
      <c r="U296" s="1"/>
      <c r="V296" s="1"/>
      <c r="W296" s="1"/>
      <c r="X296" s="1"/>
      <c r="Y296" s="1"/>
      <c r="Z296" s="1"/>
      <c r="AA296" s="1"/>
    </row>
    <row r="297" spans="1:27" s="8" customFormat="1" ht="21" customHeight="1">
      <c r="A297" s="336"/>
      <c r="B297" s="336"/>
      <c r="C297" s="428"/>
      <c r="D297" s="179"/>
      <c r="E297" s="179"/>
      <c r="F297" s="179"/>
      <c r="G297" s="179"/>
      <c r="H297" s="235"/>
      <c r="T297" s="1"/>
      <c r="U297" s="1"/>
      <c r="V297" s="1"/>
      <c r="W297" s="1"/>
      <c r="X297" s="1"/>
      <c r="Y297" s="1"/>
      <c r="Z297" s="1"/>
      <c r="AA297" s="1"/>
    </row>
    <row r="298" spans="1:27" s="8" customFormat="1" ht="21" customHeight="1">
      <c r="A298" s="336"/>
      <c r="B298" s="336"/>
      <c r="C298" s="428"/>
      <c r="D298" s="179"/>
      <c r="E298" s="179"/>
      <c r="F298" s="179"/>
      <c r="G298" s="179"/>
      <c r="H298" s="235"/>
      <c r="T298" s="1"/>
      <c r="U298" s="1"/>
      <c r="V298" s="1"/>
      <c r="W298" s="1"/>
      <c r="X298" s="1"/>
      <c r="Y298" s="1"/>
      <c r="Z298" s="1"/>
      <c r="AA298" s="1"/>
    </row>
    <row r="299" spans="1:27" s="8" customFormat="1" ht="21" customHeight="1">
      <c r="A299" s="336"/>
      <c r="B299" s="336"/>
      <c r="C299" s="428"/>
      <c r="D299" s="179"/>
      <c r="E299" s="179"/>
      <c r="F299" s="179"/>
      <c r="G299" s="179"/>
      <c r="H299" s="235"/>
      <c r="T299" s="1"/>
      <c r="U299" s="1"/>
      <c r="V299" s="1"/>
      <c r="W299" s="1"/>
      <c r="X299" s="1"/>
      <c r="Y299" s="1"/>
      <c r="Z299" s="1"/>
      <c r="AA299" s="1"/>
    </row>
    <row r="300" spans="1:27" s="8" customFormat="1" ht="21" customHeight="1">
      <c r="A300" s="336"/>
      <c r="B300" s="336"/>
      <c r="C300" s="428"/>
      <c r="D300" s="179"/>
      <c r="E300" s="179"/>
      <c r="F300" s="179"/>
      <c r="G300" s="179"/>
      <c r="H300" s="235"/>
      <c r="T300" s="1"/>
      <c r="U300" s="1"/>
      <c r="V300" s="1"/>
      <c r="W300" s="1"/>
      <c r="X300" s="1"/>
      <c r="Y300" s="1"/>
      <c r="Z300" s="1"/>
      <c r="AA300" s="1"/>
    </row>
    <row r="301" spans="1:27" s="8" customFormat="1" ht="21" customHeight="1">
      <c r="A301" s="336"/>
      <c r="B301" s="336"/>
      <c r="C301" s="428"/>
      <c r="D301" s="179"/>
      <c r="E301" s="179"/>
      <c r="F301" s="179"/>
      <c r="G301" s="179"/>
      <c r="H301" s="235"/>
      <c r="T301" s="1"/>
      <c r="U301" s="1"/>
      <c r="V301" s="1"/>
      <c r="W301" s="1"/>
      <c r="X301" s="1"/>
      <c r="Y301" s="1"/>
      <c r="Z301" s="1"/>
      <c r="AA301" s="1"/>
    </row>
    <row r="302" spans="1:27" s="8" customFormat="1" ht="21" customHeight="1">
      <c r="A302" s="336"/>
      <c r="B302" s="336"/>
      <c r="C302" s="428"/>
      <c r="D302" s="179"/>
      <c r="E302" s="179"/>
      <c r="F302" s="179"/>
      <c r="G302" s="179"/>
      <c r="H302" s="235"/>
      <c r="T302" s="1"/>
      <c r="U302" s="1"/>
      <c r="V302" s="1"/>
      <c r="W302" s="1"/>
      <c r="X302" s="1"/>
      <c r="Y302" s="1"/>
      <c r="Z302" s="1"/>
      <c r="AA302" s="1"/>
    </row>
    <row r="303" spans="1:27" s="8" customFormat="1" ht="21" customHeight="1">
      <c r="A303" s="336"/>
      <c r="B303" s="336"/>
      <c r="C303" s="428"/>
      <c r="D303" s="179"/>
      <c r="E303" s="179"/>
      <c r="F303" s="179"/>
      <c r="G303" s="179"/>
      <c r="H303" s="235"/>
      <c r="T303" s="1"/>
      <c r="U303" s="1"/>
      <c r="V303" s="1"/>
      <c r="W303" s="1"/>
      <c r="X303" s="1"/>
      <c r="Y303" s="1"/>
      <c r="Z303" s="1"/>
      <c r="AA303" s="1"/>
    </row>
    <row r="304" spans="1:27" s="8" customFormat="1" ht="21" customHeight="1">
      <c r="A304" s="336"/>
      <c r="B304" s="336"/>
      <c r="C304" s="428"/>
      <c r="D304" s="179"/>
      <c r="E304" s="179"/>
      <c r="F304" s="179"/>
      <c r="G304" s="179"/>
      <c r="H304" s="235"/>
      <c r="T304" s="1"/>
      <c r="U304" s="1"/>
      <c r="V304" s="1"/>
      <c r="W304" s="1"/>
      <c r="X304" s="1"/>
      <c r="Y304" s="1"/>
      <c r="Z304" s="1"/>
      <c r="AA304" s="1"/>
    </row>
    <row r="305" spans="1:27" s="8" customFormat="1" ht="21" customHeight="1">
      <c r="A305" s="336"/>
      <c r="B305" s="336"/>
      <c r="C305" s="428"/>
      <c r="D305" s="179"/>
      <c r="E305" s="179"/>
      <c r="F305" s="179"/>
      <c r="G305" s="179"/>
      <c r="H305" s="235"/>
      <c r="T305" s="1"/>
      <c r="U305" s="1"/>
      <c r="V305" s="1"/>
      <c r="W305" s="1"/>
      <c r="X305" s="1"/>
      <c r="Y305" s="1"/>
      <c r="Z305" s="1"/>
      <c r="AA305" s="1"/>
    </row>
    <row r="306" spans="1:27" s="8" customFormat="1" ht="21" customHeight="1">
      <c r="A306" s="336"/>
      <c r="B306" s="336"/>
      <c r="C306" s="428"/>
      <c r="D306" s="179"/>
      <c r="E306" s="179"/>
      <c r="F306" s="179"/>
      <c r="G306" s="179"/>
      <c r="H306" s="235"/>
      <c r="T306" s="1"/>
      <c r="U306" s="1"/>
      <c r="V306" s="1"/>
      <c r="W306" s="1"/>
      <c r="X306" s="1"/>
      <c r="Y306" s="1"/>
      <c r="Z306" s="1"/>
      <c r="AA306" s="1"/>
    </row>
    <row r="307" spans="1:27" s="8" customFormat="1">
      <c r="A307" s="536" t="s">
        <v>198</v>
      </c>
      <c r="B307" s="536"/>
      <c r="C307" s="536"/>
      <c r="D307" s="536"/>
      <c r="E307" s="536"/>
      <c r="F307" s="536"/>
      <c r="G307" s="536"/>
      <c r="H307" s="536"/>
      <c r="T307" s="1"/>
      <c r="U307" s="1"/>
      <c r="V307" s="1"/>
      <c r="W307" s="1"/>
      <c r="X307" s="1"/>
      <c r="Y307" s="1"/>
      <c r="Z307" s="1"/>
      <c r="AA307" s="1"/>
    </row>
    <row r="308" spans="1:27" s="8" customFormat="1">
      <c r="A308" s="536" t="s">
        <v>387</v>
      </c>
      <c r="B308" s="536"/>
      <c r="C308" s="536"/>
      <c r="D308" s="536"/>
      <c r="E308" s="536"/>
      <c r="F308" s="536"/>
      <c r="G308" s="536"/>
      <c r="H308" s="536"/>
      <c r="T308" s="1"/>
      <c r="U308" s="1"/>
      <c r="V308" s="1"/>
      <c r="W308" s="1"/>
      <c r="X308" s="1"/>
      <c r="Y308" s="1"/>
      <c r="Z308" s="1"/>
      <c r="AA308" s="1"/>
    </row>
    <row r="309" spans="1:27" s="8" customFormat="1">
      <c r="A309" s="537" t="s">
        <v>199</v>
      </c>
      <c r="B309" s="538"/>
      <c r="C309" s="489"/>
      <c r="D309" s="164" t="s">
        <v>252</v>
      </c>
      <c r="E309" s="186" t="s">
        <v>195</v>
      </c>
      <c r="F309" s="186" t="s">
        <v>478</v>
      </c>
      <c r="G309" s="344" t="s">
        <v>194</v>
      </c>
      <c r="H309" s="531" t="s">
        <v>204</v>
      </c>
      <c r="T309" s="1"/>
      <c r="U309" s="1"/>
      <c r="V309" s="1"/>
      <c r="W309" s="1"/>
      <c r="X309" s="1"/>
      <c r="Y309" s="1"/>
      <c r="Z309" s="1"/>
      <c r="AA309" s="1"/>
    </row>
    <row r="310" spans="1:27" s="8" customFormat="1">
      <c r="A310" s="539"/>
      <c r="B310" s="540"/>
      <c r="C310" s="490"/>
      <c r="D310" s="335" t="s">
        <v>253</v>
      </c>
      <c r="E310" s="147" t="s">
        <v>457</v>
      </c>
      <c r="F310" s="147"/>
      <c r="G310" s="345" t="s">
        <v>11</v>
      </c>
      <c r="H310" s="532"/>
      <c r="T310" s="1"/>
      <c r="U310" s="1"/>
      <c r="V310" s="1"/>
      <c r="W310" s="1"/>
      <c r="X310" s="1"/>
      <c r="Y310" s="1"/>
      <c r="Z310" s="1"/>
      <c r="AA310" s="1"/>
    </row>
    <row r="311" spans="1:27" s="8" customFormat="1">
      <c r="A311" s="25" t="s">
        <v>102</v>
      </c>
      <c r="B311" s="2" t="s">
        <v>388</v>
      </c>
      <c r="C311" s="2"/>
      <c r="D311" s="44">
        <v>5886600</v>
      </c>
      <c r="E311" s="44">
        <v>1419400</v>
      </c>
      <c r="F311" s="44">
        <v>5748300</v>
      </c>
      <c r="G311" s="44">
        <f>+D311-F311</f>
        <v>138300</v>
      </c>
      <c r="H311" s="5"/>
      <c r="T311" s="1"/>
      <c r="U311" s="1"/>
      <c r="V311" s="1"/>
      <c r="W311" s="1"/>
      <c r="X311" s="1"/>
      <c r="Y311" s="1"/>
      <c r="Z311" s="1"/>
      <c r="AA311" s="1"/>
    </row>
    <row r="312" spans="1:27" s="8" customFormat="1">
      <c r="A312" s="16" t="s">
        <v>103</v>
      </c>
      <c r="B312" s="13" t="s">
        <v>389</v>
      </c>
      <c r="C312" s="13"/>
      <c r="D312" s="44">
        <v>1968000</v>
      </c>
      <c r="E312" s="44">
        <v>502400</v>
      </c>
      <c r="F312" s="44">
        <v>1913600</v>
      </c>
      <c r="G312" s="44">
        <f>+D312-F312</f>
        <v>54400</v>
      </c>
      <c r="H312" s="5"/>
      <c r="T312" s="1"/>
      <c r="U312" s="1"/>
      <c r="V312" s="1"/>
      <c r="W312" s="1"/>
      <c r="X312" s="1"/>
      <c r="Y312" s="1"/>
      <c r="Z312" s="1"/>
      <c r="AA312" s="1"/>
    </row>
    <row r="313" spans="1:27" s="8" customFormat="1">
      <c r="A313" s="16" t="s">
        <v>104</v>
      </c>
      <c r="B313" s="13" t="s">
        <v>391</v>
      </c>
      <c r="C313" s="13"/>
      <c r="D313" s="44">
        <v>119000</v>
      </c>
      <c r="E313" s="44">
        <v>20000</v>
      </c>
      <c r="F313" s="44">
        <v>119000</v>
      </c>
      <c r="G313" s="44">
        <f>+D313-F313</f>
        <v>0</v>
      </c>
      <c r="H313" s="5"/>
      <c r="T313" s="1"/>
      <c r="U313" s="1"/>
      <c r="V313" s="1"/>
      <c r="W313" s="1"/>
      <c r="X313" s="1"/>
      <c r="Y313" s="1"/>
      <c r="Z313" s="1"/>
      <c r="AA313" s="1"/>
    </row>
    <row r="314" spans="1:27" s="8" customFormat="1">
      <c r="A314" s="16" t="s">
        <v>106</v>
      </c>
      <c r="B314" s="13" t="s">
        <v>390</v>
      </c>
      <c r="C314" s="13"/>
      <c r="D314" s="44">
        <v>5950</v>
      </c>
      <c r="E314" s="44">
        <v>1500</v>
      </c>
      <c r="F314" s="44">
        <v>5950</v>
      </c>
      <c r="G314" s="44">
        <f>+D314-F314</f>
        <v>0</v>
      </c>
      <c r="H314" s="5"/>
      <c r="T314" s="1"/>
      <c r="U314" s="1"/>
      <c r="V314" s="1"/>
      <c r="W314" s="1"/>
      <c r="X314" s="1"/>
      <c r="Y314" s="1"/>
      <c r="Z314" s="1"/>
      <c r="AA314" s="1"/>
    </row>
    <row r="315" spans="1:27" s="8" customFormat="1">
      <c r="A315" s="16" t="s">
        <v>107</v>
      </c>
      <c r="B315" s="29" t="s">
        <v>459</v>
      </c>
      <c r="C315" s="29"/>
      <c r="D315" s="44">
        <v>20000</v>
      </c>
      <c r="E315" s="44">
        <v>0</v>
      </c>
      <c r="F315" s="44">
        <v>19900</v>
      </c>
      <c r="G315" s="44">
        <f>+D315-F315</f>
        <v>100</v>
      </c>
      <c r="H315" s="5"/>
      <c r="T315" s="1"/>
      <c r="U315" s="1"/>
      <c r="V315" s="1"/>
      <c r="W315" s="1"/>
      <c r="X315" s="1"/>
      <c r="Y315" s="1"/>
      <c r="Z315" s="1"/>
      <c r="AA315" s="1"/>
    </row>
    <row r="316" spans="1:27" s="8" customFormat="1">
      <c r="A316" s="16" t="s">
        <v>108</v>
      </c>
      <c r="B316" s="29" t="s">
        <v>460</v>
      </c>
      <c r="C316" s="29"/>
      <c r="D316" s="44">
        <v>26000</v>
      </c>
      <c r="E316" s="44">
        <v>13000</v>
      </c>
      <c r="F316" s="44">
        <v>26000</v>
      </c>
      <c r="G316" s="44">
        <v>0</v>
      </c>
      <c r="H316" s="5"/>
      <c r="T316" s="1"/>
      <c r="U316" s="1"/>
      <c r="V316" s="1"/>
      <c r="W316" s="1"/>
      <c r="X316" s="1"/>
      <c r="Y316" s="1"/>
      <c r="Z316" s="1"/>
      <c r="AA316" s="1"/>
    </row>
    <row r="317" spans="1:27" s="8" customFormat="1">
      <c r="A317" s="16" t="s">
        <v>244</v>
      </c>
      <c r="B317" s="29" t="s">
        <v>392</v>
      </c>
      <c r="C317" s="29"/>
      <c r="D317" s="44">
        <v>25500</v>
      </c>
      <c r="E317" s="44">
        <v>25470</v>
      </c>
      <c r="F317" s="44">
        <v>25470</v>
      </c>
      <c r="G317" s="44">
        <f>+D317-F317</f>
        <v>30</v>
      </c>
      <c r="H317" s="5"/>
      <c r="T317" s="1"/>
      <c r="U317" s="1"/>
      <c r="V317" s="1"/>
      <c r="W317" s="1"/>
      <c r="X317" s="1"/>
      <c r="Y317" s="1"/>
      <c r="Z317" s="1"/>
      <c r="AA317" s="1"/>
    </row>
    <row r="318" spans="1:27" s="8" customFormat="1">
      <c r="A318" s="16"/>
      <c r="B318" s="29"/>
      <c r="C318" s="29"/>
      <c r="D318" s="44"/>
      <c r="E318" s="44"/>
      <c r="F318" s="44"/>
      <c r="G318" s="44"/>
      <c r="H318" s="5"/>
      <c r="T318" s="1"/>
      <c r="U318" s="1"/>
      <c r="V318" s="1"/>
      <c r="W318" s="1"/>
      <c r="X318" s="1"/>
      <c r="Y318" s="1"/>
      <c r="Z318" s="1"/>
      <c r="AA318" s="1"/>
    </row>
    <row r="319" spans="1:27" s="8" customFormat="1">
      <c r="A319" s="25"/>
      <c r="B319" s="236"/>
      <c r="C319" s="236"/>
      <c r="D319" s="44"/>
      <c r="E319" s="44"/>
      <c r="F319" s="44"/>
      <c r="G319" s="44"/>
      <c r="H319" s="10"/>
      <c r="T319" s="1"/>
      <c r="U319" s="1"/>
      <c r="V319" s="1"/>
      <c r="W319" s="1"/>
      <c r="X319" s="1"/>
      <c r="Y319" s="1"/>
      <c r="Z319" s="1"/>
      <c r="AA319" s="1"/>
    </row>
    <row r="320" spans="1:27" s="8" customFormat="1" ht="21.75" thickBot="1">
      <c r="A320" s="533" t="s">
        <v>4</v>
      </c>
      <c r="B320" s="534"/>
      <c r="C320" s="427"/>
      <c r="D320" s="171">
        <f>SUM(D311:D319)</f>
        <v>8051050</v>
      </c>
      <c r="E320" s="177">
        <f>SUM(E311:E315)</f>
        <v>1943300</v>
      </c>
      <c r="F320" s="177">
        <f>SUM(F311:F319)</f>
        <v>7858220</v>
      </c>
      <c r="G320" s="174">
        <f>+D320-F320</f>
        <v>192830</v>
      </c>
      <c r="H320" s="200"/>
      <c r="T320" s="1"/>
      <c r="U320" s="1"/>
      <c r="V320" s="1"/>
      <c r="W320" s="1"/>
      <c r="X320" s="1"/>
      <c r="Y320" s="1"/>
      <c r="Z320" s="1"/>
      <c r="AA320" s="1"/>
    </row>
    <row r="321" spans="1:27" s="8" customFormat="1" ht="21.75" thickTop="1">
      <c r="A321" s="336"/>
      <c r="B321" s="336"/>
      <c r="C321" s="428"/>
      <c r="D321" s="179"/>
      <c r="E321" s="239"/>
      <c r="F321" s="239"/>
      <c r="G321" s="234"/>
      <c r="H321" s="240"/>
      <c r="T321" s="1"/>
      <c r="U321" s="1"/>
      <c r="V321" s="1"/>
      <c r="W321" s="1"/>
      <c r="X321" s="1"/>
      <c r="Y321" s="1"/>
      <c r="Z321" s="1"/>
      <c r="AA321" s="1"/>
    </row>
    <row r="322" spans="1:27" s="8" customFormat="1">
      <c r="A322" s="428"/>
      <c r="B322" s="428"/>
      <c r="C322" s="428"/>
      <c r="D322" s="179"/>
      <c r="E322" s="239"/>
      <c r="F322" s="239"/>
      <c r="G322" s="234"/>
      <c r="H322" s="240"/>
      <c r="T322" s="1"/>
      <c r="U322" s="1"/>
      <c r="V322" s="1"/>
      <c r="W322" s="1"/>
      <c r="X322" s="1"/>
      <c r="Y322" s="1"/>
      <c r="Z322" s="1"/>
      <c r="AA322" s="1"/>
    </row>
    <row r="323" spans="1:27" s="8" customFormat="1">
      <c r="A323" s="428"/>
      <c r="B323" s="428"/>
      <c r="C323" s="428"/>
      <c r="D323" s="179"/>
      <c r="E323" s="239"/>
      <c r="F323" s="239"/>
      <c r="G323" s="234"/>
      <c r="H323" s="240"/>
      <c r="T323" s="1"/>
      <c r="U323" s="1"/>
      <c r="V323" s="1"/>
      <c r="W323" s="1"/>
      <c r="X323" s="1"/>
      <c r="Y323" s="1"/>
      <c r="Z323" s="1"/>
      <c r="AA323" s="1"/>
    </row>
    <row r="324" spans="1:27" s="8" customFormat="1">
      <c r="A324" s="428"/>
      <c r="B324" s="428"/>
      <c r="C324" s="428"/>
      <c r="D324" s="179"/>
      <c r="E324" s="239"/>
      <c r="F324" s="239"/>
      <c r="G324" s="234"/>
      <c r="H324" s="240"/>
      <c r="T324" s="1"/>
      <c r="U324" s="1"/>
      <c r="V324" s="1"/>
      <c r="W324" s="1"/>
      <c r="X324" s="1"/>
      <c r="Y324" s="1"/>
      <c r="Z324" s="1"/>
      <c r="AA324" s="1"/>
    </row>
    <row r="325" spans="1:27" s="8" customFormat="1">
      <c r="A325" s="428"/>
      <c r="B325" s="428"/>
      <c r="C325" s="428"/>
      <c r="D325" s="179"/>
      <c r="E325" s="239"/>
      <c r="F325" s="239"/>
      <c r="G325" s="234"/>
      <c r="H325" s="240"/>
      <c r="T325" s="1"/>
      <c r="U325" s="1"/>
      <c r="V325" s="1"/>
      <c r="W325" s="1"/>
      <c r="X325" s="1"/>
      <c r="Y325" s="1"/>
      <c r="Z325" s="1"/>
      <c r="AA325" s="1"/>
    </row>
    <row r="326" spans="1:27" s="8" customFormat="1">
      <c r="A326" s="428"/>
      <c r="B326" s="428"/>
      <c r="C326" s="428"/>
      <c r="D326" s="179"/>
      <c r="E326" s="239"/>
      <c r="F326" s="239"/>
      <c r="G326" s="234"/>
      <c r="H326" s="240"/>
      <c r="T326" s="1"/>
      <c r="U326" s="1"/>
      <c r="V326" s="1"/>
      <c r="W326" s="1"/>
      <c r="X326" s="1"/>
      <c r="Y326" s="1"/>
      <c r="Z326" s="1"/>
      <c r="AA326" s="1"/>
    </row>
    <row r="327" spans="1:27" s="8" customFormat="1">
      <c r="A327" s="428"/>
      <c r="B327" s="428"/>
      <c r="C327" s="428"/>
      <c r="D327" s="179"/>
      <c r="E327" s="239"/>
      <c r="F327" s="239"/>
      <c r="G327" s="234"/>
      <c r="H327" s="240"/>
      <c r="T327" s="1"/>
      <c r="U327" s="1"/>
      <c r="V327" s="1"/>
      <c r="W327" s="1"/>
      <c r="X327" s="1"/>
      <c r="Y327" s="1"/>
      <c r="Z327" s="1"/>
      <c r="AA327" s="1"/>
    </row>
    <row r="328" spans="1:27" s="8" customFormat="1">
      <c r="A328" s="428"/>
      <c r="B328" s="428"/>
      <c r="C328" s="428"/>
      <c r="D328" s="179"/>
      <c r="E328" s="239"/>
      <c r="F328" s="239"/>
      <c r="G328" s="234"/>
      <c r="H328" s="240"/>
      <c r="T328" s="1"/>
      <c r="U328" s="1"/>
      <c r="V328" s="1"/>
      <c r="W328" s="1"/>
      <c r="X328" s="1"/>
      <c r="Y328" s="1"/>
      <c r="Z328" s="1"/>
      <c r="AA328" s="1"/>
    </row>
    <row r="329" spans="1:27" s="8" customFormat="1">
      <c r="A329" s="428"/>
      <c r="B329" s="428"/>
      <c r="C329" s="428"/>
      <c r="D329" s="179"/>
      <c r="E329" s="239"/>
      <c r="F329" s="239"/>
      <c r="G329" s="234"/>
      <c r="H329" s="240"/>
      <c r="T329" s="1"/>
      <c r="U329" s="1"/>
      <c r="V329" s="1"/>
      <c r="W329" s="1"/>
      <c r="X329" s="1"/>
      <c r="Y329" s="1"/>
      <c r="Z329" s="1"/>
      <c r="AA329" s="1"/>
    </row>
    <row r="330" spans="1:27" s="8" customFormat="1">
      <c r="A330" s="428"/>
      <c r="B330" s="428"/>
      <c r="C330" s="428"/>
      <c r="D330" s="179"/>
      <c r="E330" s="239"/>
      <c r="F330" s="239"/>
      <c r="G330" s="234"/>
      <c r="H330" s="240"/>
      <c r="T330" s="1"/>
      <c r="U330" s="1"/>
      <c r="V330" s="1"/>
      <c r="W330" s="1"/>
      <c r="X330" s="1"/>
      <c r="Y330" s="1"/>
      <c r="Z330" s="1"/>
      <c r="AA330" s="1"/>
    </row>
    <row r="331" spans="1:27" s="8" customFormat="1">
      <c r="A331" s="428"/>
      <c r="B331" s="428"/>
      <c r="C331" s="428"/>
      <c r="D331" s="179"/>
      <c r="E331" s="239"/>
      <c r="F331" s="239"/>
      <c r="G331" s="234"/>
      <c r="H331" s="240"/>
      <c r="T331" s="1"/>
      <c r="U331" s="1"/>
      <c r="V331" s="1"/>
      <c r="W331" s="1"/>
      <c r="X331" s="1"/>
      <c r="Y331" s="1"/>
      <c r="Z331" s="1"/>
      <c r="AA331" s="1"/>
    </row>
    <row r="332" spans="1:27" s="8" customFormat="1">
      <c r="A332" s="428"/>
      <c r="B332" s="428"/>
      <c r="C332" s="428"/>
      <c r="D332" s="179"/>
      <c r="E332" s="239"/>
      <c r="F332" s="239"/>
      <c r="G332" s="234"/>
      <c r="H332" s="240"/>
      <c r="T332" s="1"/>
      <c r="U332" s="1"/>
      <c r="V332" s="1"/>
      <c r="W332" s="1"/>
      <c r="X332" s="1"/>
      <c r="Y332" s="1"/>
      <c r="Z332" s="1"/>
      <c r="AA332" s="1"/>
    </row>
    <row r="333" spans="1:27" s="8" customFormat="1">
      <c r="A333" s="428"/>
      <c r="B333" s="428"/>
      <c r="C333" s="428"/>
      <c r="D333" s="179"/>
      <c r="E333" s="239"/>
      <c r="F333" s="239"/>
      <c r="G333" s="234"/>
      <c r="H333" s="240"/>
      <c r="T333" s="1"/>
      <c r="U333" s="1"/>
      <c r="V333" s="1"/>
      <c r="W333" s="1"/>
      <c r="X333" s="1"/>
      <c r="Y333" s="1"/>
      <c r="Z333" s="1"/>
      <c r="AA333" s="1"/>
    </row>
    <row r="334" spans="1:27" s="8" customFormat="1">
      <c r="A334" s="428"/>
      <c r="B334" s="428"/>
      <c r="C334" s="428"/>
      <c r="D334" s="179"/>
      <c r="E334" s="239"/>
      <c r="F334" s="239"/>
      <c r="G334" s="234"/>
      <c r="H334" s="240"/>
      <c r="T334" s="1"/>
      <c r="U334" s="1"/>
      <c r="V334" s="1"/>
      <c r="W334" s="1"/>
      <c r="X334" s="1"/>
      <c r="Y334" s="1"/>
      <c r="Z334" s="1"/>
      <c r="AA334" s="1"/>
    </row>
    <row r="335" spans="1:27" s="8" customFormat="1">
      <c r="A335" s="428"/>
      <c r="B335" s="428"/>
      <c r="C335" s="428"/>
      <c r="D335" s="179"/>
      <c r="E335" s="239"/>
      <c r="F335" s="239"/>
      <c r="G335" s="234"/>
      <c r="H335" s="240"/>
      <c r="T335" s="1"/>
      <c r="U335" s="1"/>
      <c r="V335" s="1"/>
      <c r="W335" s="1"/>
      <c r="X335" s="1"/>
      <c r="Y335" s="1"/>
      <c r="Z335" s="1"/>
      <c r="AA335" s="1"/>
    </row>
    <row r="336" spans="1:27" s="8" customFormat="1">
      <c r="A336" s="428"/>
      <c r="B336" s="428"/>
      <c r="C336" s="428"/>
      <c r="D336" s="179"/>
      <c r="E336" s="239"/>
      <c r="F336" s="239"/>
      <c r="G336" s="234"/>
      <c r="H336" s="240"/>
      <c r="T336" s="1"/>
      <c r="U336" s="1"/>
      <c r="V336" s="1"/>
      <c r="W336" s="1"/>
      <c r="X336" s="1"/>
      <c r="Y336" s="1"/>
      <c r="Z336" s="1"/>
      <c r="AA336" s="1"/>
    </row>
    <row r="337" spans="1:27" s="8" customFormat="1">
      <c r="A337" s="428"/>
      <c r="B337" s="428"/>
      <c r="C337" s="428"/>
      <c r="D337" s="179"/>
      <c r="E337" s="239"/>
      <c r="F337" s="239"/>
      <c r="G337" s="234"/>
      <c r="H337" s="240"/>
      <c r="T337" s="1"/>
      <c r="U337" s="1"/>
      <c r="V337" s="1"/>
      <c r="W337" s="1"/>
      <c r="X337" s="1"/>
      <c r="Y337" s="1"/>
      <c r="Z337" s="1"/>
      <c r="AA337" s="1"/>
    </row>
    <row r="338" spans="1:27" s="8" customFormat="1">
      <c r="A338" s="428"/>
      <c r="B338" s="428"/>
      <c r="C338" s="428"/>
      <c r="D338" s="179"/>
      <c r="E338" s="239"/>
      <c r="F338" s="239"/>
      <c r="G338" s="234"/>
      <c r="H338" s="240"/>
      <c r="T338" s="1"/>
      <c r="U338" s="1"/>
      <c r="V338" s="1"/>
      <c r="W338" s="1"/>
      <c r="X338" s="1"/>
      <c r="Y338" s="1"/>
      <c r="Z338" s="1"/>
      <c r="AA338" s="1"/>
    </row>
    <row r="339" spans="1:27" s="8" customFormat="1">
      <c r="A339" s="428"/>
      <c r="B339" s="428"/>
      <c r="C339" s="428"/>
      <c r="D339" s="179"/>
      <c r="E339" s="239"/>
      <c r="F339" s="239"/>
      <c r="G339" s="234"/>
      <c r="H339" s="240"/>
      <c r="T339" s="1"/>
      <c r="U339" s="1"/>
      <c r="V339" s="1"/>
      <c r="W339" s="1"/>
      <c r="X339" s="1"/>
      <c r="Y339" s="1"/>
      <c r="Z339" s="1"/>
      <c r="AA339" s="1"/>
    </row>
    <row r="340" spans="1:27" s="8" customFormat="1">
      <c r="A340" s="428"/>
      <c r="B340" s="428"/>
      <c r="C340" s="428"/>
      <c r="D340" s="179"/>
      <c r="E340" s="239"/>
      <c r="F340" s="239"/>
      <c r="G340" s="234"/>
      <c r="H340" s="240"/>
      <c r="T340" s="1"/>
      <c r="U340" s="1"/>
      <c r="V340" s="1"/>
      <c r="W340" s="1"/>
      <c r="X340" s="1"/>
      <c r="Y340" s="1"/>
      <c r="Z340" s="1"/>
      <c r="AA340" s="1"/>
    </row>
    <row r="341" spans="1:27" s="8" customFormat="1">
      <c r="A341" s="428"/>
      <c r="B341" s="428"/>
      <c r="C341" s="428"/>
      <c r="D341" s="179"/>
      <c r="E341" s="239"/>
      <c r="F341" s="239"/>
      <c r="G341" s="234"/>
      <c r="H341" s="240"/>
      <c r="T341" s="1"/>
      <c r="U341" s="1"/>
      <c r="V341" s="1"/>
      <c r="W341" s="1"/>
      <c r="X341" s="1"/>
      <c r="Y341" s="1"/>
      <c r="Z341" s="1"/>
      <c r="AA341" s="1"/>
    </row>
    <row r="342" spans="1:27" s="8" customFormat="1">
      <c r="A342" s="428"/>
      <c r="B342" s="428"/>
      <c r="C342" s="428"/>
      <c r="D342" s="179"/>
      <c r="E342" s="239"/>
      <c r="F342" s="239"/>
      <c r="G342" s="234"/>
      <c r="H342" s="240"/>
      <c r="T342" s="1"/>
      <c r="U342" s="1"/>
      <c r="V342" s="1"/>
      <c r="W342" s="1"/>
      <c r="X342" s="1"/>
      <c r="Y342" s="1"/>
      <c r="Z342" s="1"/>
      <c r="AA342" s="1"/>
    </row>
    <row r="343" spans="1:27" s="8" customFormat="1">
      <c r="A343" s="428"/>
      <c r="B343" s="428"/>
      <c r="C343" s="428"/>
      <c r="D343" s="179"/>
      <c r="E343" s="239"/>
      <c r="F343" s="239"/>
      <c r="G343" s="234"/>
      <c r="H343" s="240"/>
      <c r="T343" s="1"/>
      <c r="U343" s="1"/>
      <c r="V343" s="1"/>
      <c r="W343" s="1"/>
      <c r="X343" s="1"/>
      <c r="Y343" s="1"/>
      <c r="Z343" s="1"/>
      <c r="AA343" s="1"/>
    </row>
    <row r="344" spans="1:27" s="8" customFormat="1">
      <c r="A344" s="536" t="s">
        <v>198</v>
      </c>
      <c r="B344" s="536"/>
      <c r="C344" s="536"/>
      <c r="D344" s="536"/>
      <c r="E344" s="536"/>
      <c r="F344" s="536"/>
      <c r="G344" s="536"/>
      <c r="H344" s="536"/>
      <c r="T344" s="1"/>
      <c r="U344" s="1"/>
      <c r="V344" s="1"/>
      <c r="W344" s="1"/>
      <c r="X344" s="1"/>
      <c r="Y344" s="1"/>
      <c r="Z344" s="1"/>
      <c r="AA344" s="1"/>
    </row>
    <row r="345" spans="1:27" s="8" customFormat="1">
      <c r="A345" s="536" t="s">
        <v>474</v>
      </c>
      <c r="B345" s="536"/>
      <c r="C345" s="536"/>
      <c r="D345" s="536"/>
      <c r="E345" s="536"/>
      <c r="F345" s="536"/>
      <c r="G345" s="536"/>
      <c r="H345" s="536"/>
      <c r="T345" s="1"/>
      <c r="U345" s="1"/>
      <c r="V345" s="1"/>
      <c r="W345" s="1"/>
      <c r="X345" s="1"/>
      <c r="Y345" s="1"/>
      <c r="Z345" s="1"/>
      <c r="AA345" s="1"/>
    </row>
    <row r="346" spans="1:27" s="8" customFormat="1">
      <c r="A346" s="537" t="s">
        <v>199</v>
      </c>
      <c r="B346" s="538"/>
      <c r="C346" s="429"/>
      <c r="D346" s="531" t="s">
        <v>255</v>
      </c>
      <c r="E346" s="186" t="s">
        <v>195</v>
      </c>
      <c r="F346" s="186" t="s">
        <v>478</v>
      </c>
      <c r="G346" s="344" t="s">
        <v>194</v>
      </c>
      <c r="H346" s="531" t="s">
        <v>204</v>
      </c>
      <c r="T346" s="1"/>
      <c r="U346" s="1"/>
      <c r="V346" s="1"/>
      <c r="W346" s="1"/>
      <c r="X346" s="1"/>
      <c r="Y346" s="1"/>
      <c r="Z346" s="1"/>
      <c r="AA346" s="1"/>
    </row>
    <row r="347" spans="1:27" s="8" customFormat="1">
      <c r="A347" s="539"/>
      <c r="B347" s="540"/>
      <c r="C347" s="430"/>
      <c r="D347" s="541"/>
      <c r="E347" s="147" t="s">
        <v>457</v>
      </c>
      <c r="F347" s="147"/>
      <c r="G347" s="345" t="s">
        <v>11</v>
      </c>
      <c r="H347" s="532"/>
      <c r="T347" s="1"/>
      <c r="U347" s="1"/>
      <c r="V347" s="1"/>
      <c r="W347" s="1"/>
      <c r="X347" s="1"/>
      <c r="Y347" s="1"/>
      <c r="Z347" s="1"/>
      <c r="AA347" s="1"/>
    </row>
    <row r="348" spans="1:27" s="8" customFormat="1">
      <c r="A348" s="247"/>
      <c r="B348" s="281" t="s">
        <v>487</v>
      </c>
      <c r="C348" s="281"/>
      <c r="D348" s="280"/>
      <c r="E348" s="145"/>
      <c r="F348" s="145"/>
      <c r="G348" s="165"/>
      <c r="H348" s="228"/>
      <c r="T348" s="1"/>
      <c r="U348" s="1"/>
      <c r="V348" s="1"/>
      <c r="W348" s="1"/>
      <c r="X348" s="1"/>
      <c r="Y348" s="1"/>
      <c r="Z348" s="1"/>
      <c r="AA348" s="1"/>
    </row>
    <row r="349" spans="1:27" s="8" customFormat="1">
      <c r="A349" s="247"/>
      <c r="B349" s="281" t="s">
        <v>488</v>
      </c>
      <c r="C349" s="281"/>
      <c r="D349" s="280"/>
      <c r="E349" s="145"/>
      <c r="F349" s="145"/>
      <c r="G349" s="165"/>
      <c r="H349" s="228"/>
      <c r="T349" s="1"/>
      <c r="U349" s="1"/>
      <c r="V349" s="1"/>
      <c r="W349" s="1"/>
      <c r="X349" s="1"/>
      <c r="Y349" s="1"/>
      <c r="Z349" s="1"/>
      <c r="AA349" s="1"/>
    </row>
    <row r="350" spans="1:27" s="8" customFormat="1">
      <c r="A350" s="16" t="s">
        <v>102</v>
      </c>
      <c r="B350" s="13" t="s">
        <v>393</v>
      </c>
      <c r="C350" s="13"/>
      <c r="D350" s="44">
        <v>7000</v>
      </c>
      <c r="E350" s="44">
        <v>7000</v>
      </c>
      <c r="F350" s="44">
        <v>7000</v>
      </c>
      <c r="G350" s="44">
        <f t="shared" ref="G350:G364" si="17">+D350-F350</f>
        <v>0</v>
      </c>
      <c r="H350" s="5"/>
      <c r="T350" s="1"/>
      <c r="U350" s="1"/>
      <c r="V350" s="1"/>
      <c r="W350" s="1"/>
      <c r="X350" s="1"/>
      <c r="Y350" s="1"/>
      <c r="Z350" s="1"/>
      <c r="AA350" s="1"/>
    </row>
    <row r="351" spans="1:27" s="8" customFormat="1">
      <c r="A351" s="16" t="s">
        <v>103</v>
      </c>
      <c r="B351" s="13" t="s">
        <v>394</v>
      </c>
      <c r="C351" s="13"/>
      <c r="D351" s="44">
        <v>7000</v>
      </c>
      <c r="E351" s="44">
        <v>7000</v>
      </c>
      <c r="F351" s="44">
        <v>7000</v>
      </c>
      <c r="G351" s="44">
        <f t="shared" si="17"/>
        <v>0</v>
      </c>
      <c r="H351" s="5"/>
      <c r="T351" s="1"/>
      <c r="U351" s="1"/>
      <c r="V351" s="1"/>
      <c r="W351" s="1"/>
      <c r="X351" s="1"/>
      <c r="Y351" s="1"/>
      <c r="Z351" s="1"/>
      <c r="AA351" s="1"/>
    </row>
    <row r="352" spans="1:27" s="8" customFormat="1">
      <c r="A352" s="16" t="s">
        <v>104</v>
      </c>
      <c r="B352" s="13" t="s">
        <v>395</v>
      </c>
      <c r="C352" s="13"/>
      <c r="D352" s="44">
        <v>28000</v>
      </c>
      <c r="E352" s="44">
        <v>28000</v>
      </c>
      <c r="F352" s="44">
        <v>28000</v>
      </c>
      <c r="G352" s="44">
        <f t="shared" si="17"/>
        <v>0</v>
      </c>
      <c r="H352" s="5"/>
      <c r="T352" s="1"/>
      <c r="U352" s="1"/>
      <c r="V352" s="1"/>
      <c r="W352" s="1"/>
      <c r="X352" s="1"/>
      <c r="Y352" s="1"/>
      <c r="Z352" s="1"/>
      <c r="AA352" s="1"/>
    </row>
    <row r="353" spans="1:27" s="8" customFormat="1">
      <c r="A353" s="16" t="s">
        <v>106</v>
      </c>
      <c r="B353" s="13" t="s">
        <v>396</v>
      </c>
      <c r="C353" s="13"/>
      <c r="D353" s="173">
        <v>3000</v>
      </c>
      <c r="E353" s="44">
        <v>3000</v>
      </c>
      <c r="F353" s="44">
        <v>3000</v>
      </c>
      <c r="G353" s="44">
        <f t="shared" si="17"/>
        <v>0</v>
      </c>
      <c r="H353" s="5"/>
      <c r="T353" s="1"/>
      <c r="U353" s="1"/>
      <c r="V353" s="1"/>
      <c r="W353" s="1"/>
      <c r="X353" s="1"/>
      <c r="Y353" s="1"/>
      <c r="Z353" s="1"/>
      <c r="AA353" s="1"/>
    </row>
    <row r="354" spans="1:27" s="8" customFormat="1">
      <c r="A354" s="16" t="s">
        <v>107</v>
      </c>
      <c r="B354" s="2" t="s">
        <v>397</v>
      </c>
      <c r="C354" s="2"/>
      <c r="D354" s="44">
        <v>9600</v>
      </c>
      <c r="E354" s="44">
        <v>9600</v>
      </c>
      <c r="F354" s="44">
        <v>9600</v>
      </c>
      <c r="G354" s="44">
        <f t="shared" si="17"/>
        <v>0</v>
      </c>
      <c r="H354" s="10"/>
      <c r="T354" s="1"/>
      <c r="U354" s="1"/>
      <c r="V354" s="1"/>
      <c r="W354" s="1"/>
      <c r="X354" s="1"/>
      <c r="Y354" s="1"/>
      <c r="Z354" s="1"/>
      <c r="AA354" s="1"/>
    </row>
    <row r="355" spans="1:27" s="8" customFormat="1">
      <c r="A355" s="16" t="s">
        <v>108</v>
      </c>
      <c r="B355" s="13" t="s">
        <v>398</v>
      </c>
      <c r="C355" s="13"/>
      <c r="D355" s="44">
        <v>600</v>
      </c>
      <c r="E355" s="44">
        <v>600</v>
      </c>
      <c r="F355" s="44">
        <v>600</v>
      </c>
      <c r="G355" s="44">
        <f t="shared" si="17"/>
        <v>0</v>
      </c>
      <c r="H355" s="5"/>
      <c r="T355" s="1"/>
      <c r="U355" s="1"/>
      <c r="V355" s="1"/>
      <c r="W355" s="1"/>
      <c r="X355" s="1"/>
      <c r="Y355" s="1"/>
      <c r="Z355" s="1"/>
      <c r="AA355" s="1"/>
    </row>
    <row r="356" spans="1:27" s="8" customFormat="1">
      <c r="A356" s="16" t="s">
        <v>244</v>
      </c>
      <c r="B356" s="13" t="s">
        <v>399</v>
      </c>
      <c r="C356" s="20"/>
      <c r="D356" s="48">
        <v>8700</v>
      </c>
      <c r="E356" s="48">
        <v>8700</v>
      </c>
      <c r="F356" s="48">
        <v>8700</v>
      </c>
      <c r="G356" s="48">
        <f t="shared" si="17"/>
        <v>0</v>
      </c>
      <c r="H356" s="5"/>
      <c r="T356" s="1"/>
      <c r="U356" s="1"/>
      <c r="V356" s="1"/>
      <c r="W356" s="1"/>
      <c r="X356" s="1"/>
      <c r="Y356" s="1"/>
      <c r="Z356" s="1"/>
      <c r="AA356" s="1"/>
    </row>
    <row r="357" spans="1:27" s="8" customFormat="1">
      <c r="A357" s="21" t="s">
        <v>249</v>
      </c>
      <c r="B357" s="2" t="s">
        <v>400</v>
      </c>
      <c r="C357" s="2"/>
      <c r="D357" s="47">
        <v>5000</v>
      </c>
      <c r="E357" s="47">
        <v>5000</v>
      </c>
      <c r="F357" s="47">
        <v>5000</v>
      </c>
      <c r="G357" s="47">
        <f t="shared" si="17"/>
        <v>0</v>
      </c>
      <c r="H357" s="10"/>
      <c r="T357" s="1"/>
      <c r="U357" s="1"/>
      <c r="V357" s="1"/>
      <c r="W357" s="1"/>
      <c r="X357" s="1"/>
      <c r="Y357" s="1"/>
      <c r="Z357" s="1"/>
      <c r="AA357" s="1"/>
    </row>
    <row r="358" spans="1:27" s="8" customFormat="1">
      <c r="A358" s="16" t="s">
        <v>438</v>
      </c>
      <c r="B358" s="13" t="s">
        <v>401</v>
      </c>
      <c r="C358" s="13"/>
      <c r="D358" s="173">
        <v>101687.58</v>
      </c>
      <c r="E358" s="173">
        <v>101687.58</v>
      </c>
      <c r="F358" s="173">
        <v>101687.58</v>
      </c>
      <c r="G358" s="44">
        <f t="shared" si="17"/>
        <v>0</v>
      </c>
      <c r="H358" s="5"/>
      <c r="T358" s="1"/>
      <c r="U358" s="1"/>
      <c r="V358" s="1"/>
      <c r="W358" s="1"/>
      <c r="X358" s="1"/>
      <c r="Y358" s="1"/>
      <c r="Z358" s="1"/>
      <c r="AA358" s="1"/>
    </row>
    <row r="359" spans="1:27" s="8" customFormat="1">
      <c r="A359" s="16" t="s">
        <v>256</v>
      </c>
      <c r="B359" s="13" t="s">
        <v>402</v>
      </c>
      <c r="C359" s="13"/>
      <c r="D359" s="44">
        <v>25000</v>
      </c>
      <c r="E359" s="44">
        <v>25000</v>
      </c>
      <c r="F359" s="44">
        <v>25000</v>
      </c>
      <c r="G359" s="44">
        <f t="shared" si="17"/>
        <v>0</v>
      </c>
      <c r="H359" s="5"/>
      <c r="T359" s="1"/>
      <c r="U359" s="1"/>
      <c r="V359" s="1"/>
      <c r="W359" s="1"/>
      <c r="X359" s="1"/>
      <c r="Y359" s="1"/>
      <c r="Z359" s="1"/>
      <c r="AA359" s="1"/>
    </row>
    <row r="360" spans="1:27" s="8" customFormat="1">
      <c r="A360" s="16" t="s">
        <v>439</v>
      </c>
      <c r="B360" s="13" t="s">
        <v>403</v>
      </c>
      <c r="C360" s="13"/>
      <c r="D360" s="44">
        <v>419000</v>
      </c>
      <c r="E360" s="44">
        <v>419000</v>
      </c>
      <c r="F360" s="44">
        <v>419000</v>
      </c>
      <c r="G360" s="44">
        <f t="shared" si="17"/>
        <v>0</v>
      </c>
      <c r="H360" s="5"/>
      <c r="T360" s="1"/>
      <c r="U360" s="1"/>
      <c r="V360" s="1"/>
      <c r="W360" s="1"/>
      <c r="X360" s="1"/>
      <c r="Y360" s="1"/>
      <c r="Z360" s="1"/>
      <c r="AA360" s="1"/>
    </row>
    <row r="361" spans="1:27" s="8" customFormat="1">
      <c r="A361" s="16" t="s">
        <v>440</v>
      </c>
      <c r="B361" s="13" t="s">
        <v>270</v>
      </c>
      <c r="C361" s="13"/>
      <c r="D361" s="44">
        <v>1047000</v>
      </c>
      <c r="E361" s="44">
        <v>170366</v>
      </c>
      <c r="F361" s="44">
        <v>170366</v>
      </c>
      <c r="G361" s="44">
        <f t="shared" si="17"/>
        <v>876634</v>
      </c>
      <c r="H361" s="5" t="s">
        <v>489</v>
      </c>
      <c r="T361" s="1"/>
      <c r="U361" s="1"/>
      <c r="V361" s="1"/>
      <c r="W361" s="1"/>
      <c r="X361" s="1"/>
      <c r="Y361" s="1"/>
      <c r="Z361" s="1"/>
      <c r="AA361" s="1"/>
    </row>
    <row r="362" spans="1:27" s="8" customFormat="1">
      <c r="A362" s="16" t="s">
        <v>441</v>
      </c>
      <c r="B362" s="13" t="s">
        <v>404</v>
      </c>
      <c r="C362" s="13"/>
      <c r="D362" s="44">
        <v>119200</v>
      </c>
      <c r="E362" s="44">
        <v>119200</v>
      </c>
      <c r="F362" s="44">
        <v>119200</v>
      </c>
      <c r="G362" s="44">
        <f t="shared" si="17"/>
        <v>0</v>
      </c>
      <c r="H362" s="5"/>
      <c r="T362" s="1"/>
      <c r="U362" s="1"/>
      <c r="V362" s="1"/>
      <c r="W362" s="1"/>
      <c r="X362" s="1"/>
      <c r="Y362" s="1"/>
      <c r="Z362" s="1"/>
      <c r="AA362" s="1"/>
    </row>
    <row r="363" spans="1:27" s="8" customFormat="1">
      <c r="A363" s="16" t="s">
        <v>442</v>
      </c>
      <c r="B363" s="13" t="s">
        <v>405</v>
      </c>
      <c r="C363" s="13"/>
      <c r="D363" s="44">
        <v>42300</v>
      </c>
      <c r="E363" s="44">
        <v>42300</v>
      </c>
      <c r="F363" s="44">
        <v>42300</v>
      </c>
      <c r="G363" s="44">
        <f t="shared" si="17"/>
        <v>0</v>
      </c>
      <c r="H363" s="5"/>
      <c r="T363" s="1"/>
      <c r="U363" s="1"/>
      <c r="V363" s="1"/>
      <c r="W363" s="1"/>
      <c r="X363" s="1"/>
      <c r="Y363" s="1"/>
      <c r="Z363" s="1"/>
      <c r="AA363" s="1"/>
    </row>
    <row r="364" spans="1:27" s="8" customFormat="1">
      <c r="A364" s="25" t="s">
        <v>443</v>
      </c>
      <c r="B364" s="2" t="s">
        <v>406</v>
      </c>
      <c r="C364" s="2"/>
      <c r="D364" s="47">
        <v>30000</v>
      </c>
      <c r="E364" s="47">
        <v>30000</v>
      </c>
      <c r="F364" s="47">
        <v>30000</v>
      </c>
      <c r="G364" s="47">
        <f t="shared" si="17"/>
        <v>0</v>
      </c>
      <c r="H364" s="10"/>
      <c r="T364" s="1"/>
      <c r="U364" s="1"/>
      <c r="V364" s="1"/>
      <c r="W364" s="1"/>
      <c r="X364" s="1"/>
      <c r="Y364" s="1"/>
      <c r="Z364" s="1"/>
      <c r="AA364" s="1"/>
    </row>
    <row r="365" spans="1:27" s="8" customFormat="1" ht="21.75" thickBot="1">
      <c r="A365" s="338"/>
      <c r="B365" s="343" t="s">
        <v>4</v>
      </c>
      <c r="C365" s="343"/>
      <c r="D365" s="220">
        <f>SUM(D350:D364)</f>
        <v>1853087.58</v>
      </c>
      <c r="E365" s="220">
        <f>SUM(E350:E364)</f>
        <v>976453.58000000007</v>
      </c>
      <c r="F365" s="220">
        <f>SUM(F350:F364)</f>
        <v>976453.58000000007</v>
      </c>
      <c r="G365" s="220">
        <f>SUM(G350:G361)</f>
        <v>876634</v>
      </c>
      <c r="H365" s="306"/>
      <c r="T365" s="1"/>
      <c r="U365" s="1"/>
      <c r="V365" s="1"/>
      <c r="W365" s="1"/>
      <c r="X365" s="1"/>
      <c r="Y365" s="1"/>
      <c r="Z365" s="1"/>
      <c r="AA365" s="1"/>
    </row>
    <row r="366" spans="1:27" s="8" customFormat="1" ht="21.75" thickTop="1">
      <c r="A366" s="247"/>
      <c r="B366" s="281" t="s">
        <v>487</v>
      </c>
      <c r="C366" s="281"/>
      <c r="D366" s="280"/>
      <c r="E366" s="145"/>
      <c r="F366" s="145"/>
      <c r="G366" s="165"/>
      <c r="H366" s="228"/>
      <c r="T366" s="1"/>
      <c r="U366" s="1"/>
      <c r="V366" s="1"/>
      <c r="W366" s="1"/>
      <c r="X366" s="1"/>
      <c r="Y366" s="1"/>
      <c r="Z366" s="1"/>
      <c r="AA366" s="1"/>
    </row>
    <row r="367" spans="1:27" s="8" customFormat="1">
      <c r="A367" s="491"/>
      <c r="B367" s="492" t="s">
        <v>490</v>
      </c>
      <c r="C367" s="492"/>
      <c r="D367" s="493"/>
      <c r="E367" s="494"/>
      <c r="F367" s="494"/>
      <c r="G367" s="495"/>
      <c r="H367" s="228"/>
      <c r="T367" s="1"/>
      <c r="U367" s="1"/>
      <c r="V367" s="1"/>
      <c r="W367" s="1"/>
      <c r="X367" s="1"/>
      <c r="Y367" s="1"/>
      <c r="Z367" s="1"/>
      <c r="AA367" s="1"/>
    </row>
    <row r="368" spans="1:27" s="8" customFormat="1">
      <c r="A368" s="496" t="s">
        <v>102</v>
      </c>
      <c r="B368" s="497" t="s">
        <v>393</v>
      </c>
      <c r="C368" s="497"/>
      <c r="D368" s="498">
        <v>7000</v>
      </c>
      <c r="E368" s="498">
        <v>7000</v>
      </c>
      <c r="F368" s="498">
        <v>7000</v>
      </c>
      <c r="G368" s="498">
        <f t="shared" ref="G368:G377" si="18">+D368-F368</f>
        <v>0</v>
      </c>
      <c r="H368" s="5"/>
      <c r="T368" s="1"/>
      <c r="U368" s="1"/>
      <c r="V368" s="1"/>
      <c r="W368" s="1"/>
      <c r="X368" s="1"/>
      <c r="Y368" s="1"/>
      <c r="Z368" s="1"/>
      <c r="AA368" s="1"/>
    </row>
    <row r="369" spans="1:27" s="8" customFormat="1">
      <c r="A369" s="496" t="s">
        <v>103</v>
      </c>
      <c r="B369" s="497" t="s">
        <v>394</v>
      </c>
      <c r="C369" s="497"/>
      <c r="D369" s="498">
        <v>7000</v>
      </c>
      <c r="E369" s="498">
        <v>7000</v>
      </c>
      <c r="F369" s="498">
        <v>7000</v>
      </c>
      <c r="G369" s="498">
        <f t="shared" si="18"/>
        <v>0</v>
      </c>
      <c r="H369" s="5"/>
      <c r="T369" s="1"/>
      <c r="U369" s="1"/>
      <c r="V369" s="1"/>
      <c r="W369" s="1"/>
      <c r="X369" s="1"/>
      <c r="Y369" s="1"/>
      <c r="Z369" s="1"/>
      <c r="AA369" s="1"/>
    </row>
    <row r="370" spans="1:27" s="8" customFormat="1">
      <c r="A370" s="496" t="s">
        <v>104</v>
      </c>
      <c r="B370" s="497" t="s">
        <v>395</v>
      </c>
      <c r="C370" s="497"/>
      <c r="D370" s="498">
        <v>28000</v>
      </c>
      <c r="E370" s="498">
        <v>28000</v>
      </c>
      <c r="F370" s="498">
        <v>28000</v>
      </c>
      <c r="G370" s="498">
        <f t="shared" si="18"/>
        <v>0</v>
      </c>
      <c r="H370" s="5"/>
      <c r="T370" s="1"/>
      <c r="U370" s="1"/>
      <c r="V370" s="1"/>
      <c r="W370" s="1"/>
      <c r="X370" s="1"/>
      <c r="Y370" s="1"/>
      <c r="Z370" s="1"/>
      <c r="AA370" s="1"/>
    </row>
    <row r="371" spans="1:27" s="8" customFormat="1">
      <c r="A371" s="496" t="s">
        <v>106</v>
      </c>
      <c r="B371" s="497" t="s">
        <v>396</v>
      </c>
      <c r="C371" s="497"/>
      <c r="D371" s="499">
        <v>3000</v>
      </c>
      <c r="E371" s="498">
        <v>3000</v>
      </c>
      <c r="F371" s="498">
        <v>3000</v>
      </c>
      <c r="G371" s="498">
        <f t="shared" si="18"/>
        <v>0</v>
      </c>
      <c r="H371" s="5"/>
      <c r="T371" s="1"/>
      <c r="U371" s="1"/>
      <c r="V371" s="1"/>
      <c r="W371" s="1"/>
      <c r="X371" s="1"/>
      <c r="Y371" s="1"/>
      <c r="Z371" s="1"/>
      <c r="AA371" s="1"/>
    </row>
    <row r="372" spans="1:27" s="8" customFormat="1">
      <c r="A372" s="496" t="s">
        <v>107</v>
      </c>
      <c r="B372" s="500" t="s">
        <v>397</v>
      </c>
      <c r="C372" s="500"/>
      <c r="D372" s="498">
        <v>9600</v>
      </c>
      <c r="E372" s="498">
        <v>9600</v>
      </c>
      <c r="F372" s="498">
        <v>9600</v>
      </c>
      <c r="G372" s="498">
        <f t="shared" si="18"/>
        <v>0</v>
      </c>
      <c r="H372" s="10"/>
      <c r="T372" s="1"/>
      <c r="U372" s="1"/>
      <c r="V372" s="1"/>
      <c r="W372" s="1"/>
      <c r="X372" s="1"/>
      <c r="Y372" s="1"/>
      <c r="Z372" s="1"/>
      <c r="AA372" s="1"/>
    </row>
    <row r="373" spans="1:27" s="8" customFormat="1">
      <c r="A373" s="496" t="s">
        <v>108</v>
      </c>
      <c r="B373" s="497" t="s">
        <v>398</v>
      </c>
      <c r="C373" s="497"/>
      <c r="D373" s="498">
        <v>600</v>
      </c>
      <c r="E373" s="498">
        <v>600</v>
      </c>
      <c r="F373" s="498">
        <v>600</v>
      </c>
      <c r="G373" s="498">
        <f t="shared" si="18"/>
        <v>0</v>
      </c>
      <c r="H373" s="5"/>
      <c r="T373" s="1"/>
      <c r="U373" s="1"/>
      <c r="V373" s="1"/>
      <c r="W373" s="1"/>
      <c r="X373" s="1"/>
      <c r="Y373" s="1"/>
      <c r="Z373" s="1"/>
      <c r="AA373" s="1"/>
    </row>
    <row r="374" spans="1:27" s="8" customFormat="1">
      <c r="A374" s="496" t="s">
        <v>244</v>
      </c>
      <c r="B374" s="497" t="s">
        <v>399</v>
      </c>
      <c r="C374" s="501"/>
      <c r="D374" s="502">
        <v>8700</v>
      </c>
      <c r="E374" s="502">
        <v>8700</v>
      </c>
      <c r="F374" s="502">
        <v>8700</v>
      </c>
      <c r="G374" s="502">
        <f t="shared" si="18"/>
        <v>0</v>
      </c>
      <c r="H374" s="5"/>
      <c r="T374" s="1"/>
      <c r="U374" s="1"/>
      <c r="V374" s="1"/>
      <c r="W374" s="1"/>
      <c r="X374" s="1"/>
      <c r="Y374" s="1"/>
      <c r="Z374" s="1"/>
      <c r="AA374" s="1"/>
    </row>
    <row r="375" spans="1:27" s="8" customFormat="1">
      <c r="A375" s="503" t="s">
        <v>249</v>
      </c>
      <c r="B375" s="500" t="s">
        <v>400</v>
      </c>
      <c r="C375" s="500"/>
      <c r="D375" s="504">
        <v>5000</v>
      </c>
      <c r="E375" s="504">
        <v>5000</v>
      </c>
      <c r="F375" s="504">
        <v>5000</v>
      </c>
      <c r="G375" s="504">
        <f t="shared" si="18"/>
        <v>0</v>
      </c>
      <c r="H375" s="10"/>
      <c r="T375" s="1"/>
      <c r="U375" s="1"/>
      <c r="V375" s="1"/>
      <c r="W375" s="1"/>
      <c r="X375" s="1"/>
      <c r="Y375" s="1"/>
      <c r="Z375" s="1"/>
      <c r="AA375" s="1"/>
    </row>
    <row r="376" spans="1:27" s="8" customFormat="1">
      <c r="A376" s="496" t="s">
        <v>438</v>
      </c>
      <c r="B376" s="497" t="s">
        <v>401</v>
      </c>
      <c r="C376" s="497"/>
      <c r="D376" s="499">
        <v>101687.58</v>
      </c>
      <c r="E376" s="499">
        <v>101687.58</v>
      </c>
      <c r="F376" s="499">
        <v>101687.58</v>
      </c>
      <c r="G376" s="498">
        <f t="shared" si="18"/>
        <v>0</v>
      </c>
      <c r="H376" s="5"/>
      <c r="T376" s="1"/>
      <c r="U376" s="1"/>
      <c r="V376" s="1"/>
      <c r="W376" s="1"/>
      <c r="X376" s="1"/>
      <c r="Y376" s="1"/>
      <c r="Z376" s="1"/>
      <c r="AA376" s="1"/>
    </row>
    <row r="377" spans="1:27" s="8" customFormat="1">
      <c r="A377" s="496" t="s">
        <v>256</v>
      </c>
      <c r="B377" s="497" t="s">
        <v>402</v>
      </c>
      <c r="C377" s="497"/>
      <c r="D377" s="498">
        <v>25000</v>
      </c>
      <c r="E377" s="498">
        <v>25000</v>
      </c>
      <c r="F377" s="498">
        <v>25000</v>
      </c>
      <c r="G377" s="498">
        <f t="shared" si="18"/>
        <v>0</v>
      </c>
      <c r="H377" s="5"/>
      <c r="T377" s="1"/>
      <c r="U377" s="1"/>
      <c r="V377" s="1"/>
      <c r="W377" s="1"/>
      <c r="X377" s="1"/>
      <c r="Y377" s="1"/>
      <c r="Z377" s="1"/>
      <c r="AA377" s="1"/>
    </row>
    <row r="378" spans="1:27" s="8" customFormat="1" ht="21.75" thickBot="1">
      <c r="A378" s="505"/>
      <c r="B378" s="506" t="s">
        <v>4</v>
      </c>
      <c r="C378" s="506"/>
      <c r="D378" s="507">
        <f>SUM(D363:D377)</f>
        <v>2120975.16</v>
      </c>
      <c r="E378" s="507">
        <f>SUM(E363:E377)</f>
        <v>1244341.1600000001</v>
      </c>
      <c r="F378" s="507">
        <f>SUM(F363:F377)</f>
        <v>1244341.1600000001</v>
      </c>
      <c r="G378" s="507">
        <f>SUM(G363:G374)</f>
        <v>876634</v>
      </c>
      <c r="H378" s="306"/>
      <c r="T378" s="1"/>
      <c r="U378" s="1"/>
      <c r="V378" s="1"/>
      <c r="W378" s="1"/>
      <c r="X378" s="1"/>
      <c r="Y378" s="1"/>
      <c r="Z378" s="1"/>
      <c r="AA378" s="1"/>
    </row>
    <row r="379" spans="1:27" s="8" customFormat="1" ht="21.75" thickTop="1">
      <c r="A379" s="428"/>
      <c r="B379" s="161"/>
      <c r="C379" s="161"/>
      <c r="D379" s="441"/>
      <c r="E379" s="441"/>
      <c r="F379" s="441"/>
      <c r="G379" s="441"/>
      <c r="H379" s="166"/>
      <c r="T379" s="1"/>
      <c r="U379" s="1"/>
      <c r="V379" s="1"/>
      <c r="W379" s="1"/>
      <c r="X379" s="1"/>
      <c r="Y379" s="1"/>
      <c r="Z379" s="1"/>
      <c r="AA379" s="1"/>
    </row>
    <row r="380" spans="1:27" s="8" customFormat="1">
      <c r="A380" s="428"/>
      <c r="B380" s="161"/>
      <c r="C380" s="161"/>
      <c r="D380" s="441"/>
      <c r="E380" s="441"/>
      <c r="F380" s="441"/>
      <c r="G380" s="441"/>
      <c r="H380" s="166"/>
      <c r="T380" s="1"/>
      <c r="U380" s="1"/>
      <c r="V380" s="1"/>
      <c r="W380" s="1"/>
      <c r="X380" s="1"/>
      <c r="Y380" s="1"/>
      <c r="Z380" s="1"/>
      <c r="AA380" s="1"/>
    </row>
    <row r="381" spans="1:27" s="8" customFormat="1">
      <c r="A381" s="428"/>
      <c r="B381" s="161"/>
      <c r="C381" s="161"/>
      <c r="D381" s="441"/>
      <c r="E381" s="441"/>
      <c r="F381" s="441"/>
      <c r="G381" s="441"/>
      <c r="H381" s="166"/>
      <c r="T381" s="1"/>
      <c r="U381" s="1"/>
      <c r="V381" s="1"/>
      <c r="W381" s="1"/>
      <c r="X381" s="1"/>
      <c r="Y381" s="1"/>
      <c r="Z381" s="1"/>
      <c r="AA381" s="1"/>
    </row>
    <row r="382" spans="1:27" s="8" customFormat="1">
      <c r="A382" s="536" t="s">
        <v>198</v>
      </c>
      <c r="B382" s="536"/>
      <c r="C382" s="536"/>
      <c r="D382" s="536"/>
      <c r="E382" s="536"/>
      <c r="F382" s="536"/>
      <c r="G382" s="536"/>
      <c r="H382" s="536"/>
      <c r="T382" s="1"/>
      <c r="U382" s="1"/>
      <c r="V382" s="1"/>
      <c r="W382" s="1"/>
      <c r="X382" s="1"/>
      <c r="Y382" s="1"/>
      <c r="Z382" s="1"/>
      <c r="AA382" s="1"/>
    </row>
    <row r="383" spans="1:27" s="8" customFormat="1">
      <c r="A383" s="536" t="s">
        <v>254</v>
      </c>
      <c r="B383" s="536"/>
      <c r="C383" s="536"/>
      <c r="D383" s="536"/>
      <c r="E383" s="536"/>
      <c r="F383" s="536"/>
      <c r="G383" s="536"/>
      <c r="H383" s="536"/>
      <c r="T383" s="1"/>
      <c r="U383" s="1"/>
      <c r="V383" s="1"/>
      <c r="W383" s="1"/>
      <c r="X383" s="1"/>
      <c r="Y383" s="1"/>
      <c r="Z383" s="1"/>
      <c r="AA383" s="1"/>
    </row>
    <row r="384" spans="1:27" s="8" customFormat="1">
      <c r="A384" s="537" t="s">
        <v>199</v>
      </c>
      <c r="B384" s="538"/>
      <c r="C384" s="429"/>
      <c r="D384" s="531" t="s">
        <v>255</v>
      </c>
      <c r="E384" s="186" t="s">
        <v>195</v>
      </c>
      <c r="F384" s="186" t="s">
        <v>478</v>
      </c>
      <c r="G384" s="344" t="s">
        <v>194</v>
      </c>
      <c r="H384" s="531" t="s">
        <v>204</v>
      </c>
      <c r="T384" s="1"/>
      <c r="U384" s="1"/>
      <c r="V384" s="1"/>
      <c r="W384" s="1"/>
      <c r="X384" s="1"/>
      <c r="Y384" s="1"/>
      <c r="Z384" s="1"/>
      <c r="AA384" s="1"/>
    </row>
    <row r="385" spans="1:27" s="8" customFormat="1">
      <c r="A385" s="539"/>
      <c r="B385" s="540"/>
      <c r="C385" s="430"/>
      <c r="D385" s="541"/>
      <c r="E385" s="147" t="s">
        <v>457</v>
      </c>
      <c r="F385" s="147"/>
      <c r="G385" s="345" t="s">
        <v>11</v>
      </c>
      <c r="H385" s="532"/>
      <c r="T385" s="1"/>
      <c r="U385" s="1"/>
      <c r="V385" s="1"/>
      <c r="W385" s="1"/>
      <c r="X385" s="1"/>
      <c r="Y385" s="1"/>
      <c r="Z385" s="1"/>
      <c r="AA385" s="1"/>
    </row>
    <row r="386" spans="1:27" s="8" customFormat="1">
      <c r="A386" s="27" t="s">
        <v>408</v>
      </c>
      <c r="D386" s="323">
        <v>4365516.76</v>
      </c>
      <c r="E386" s="173"/>
      <c r="F386" s="173"/>
      <c r="G386" s="193"/>
      <c r="H386" s="5"/>
      <c r="T386" s="1"/>
      <c r="U386" s="1"/>
      <c r="V386" s="1"/>
      <c r="W386" s="1"/>
      <c r="X386" s="1"/>
      <c r="Y386" s="1"/>
      <c r="Z386" s="1"/>
      <c r="AA386" s="1"/>
    </row>
    <row r="387" spans="1:27" s="8" customFormat="1">
      <c r="A387" s="16" t="s">
        <v>102</v>
      </c>
      <c r="B387" s="13" t="s">
        <v>409</v>
      </c>
      <c r="C387" s="20"/>
      <c r="D387" s="181">
        <v>804000</v>
      </c>
      <c r="E387" s="181"/>
      <c r="F387" s="181">
        <v>804000</v>
      </c>
      <c r="G387" s="193">
        <v>0</v>
      </c>
      <c r="H387" s="5"/>
      <c r="T387" s="1"/>
      <c r="U387" s="1"/>
      <c r="V387" s="1"/>
      <c r="W387" s="1"/>
      <c r="X387" s="1"/>
      <c r="Y387" s="1"/>
      <c r="Z387" s="1"/>
      <c r="AA387" s="1"/>
    </row>
    <row r="388" spans="1:27" s="8" customFormat="1">
      <c r="A388" s="16"/>
      <c r="B388" s="13" t="s">
        <v>410</v>
      </c>
      <c r="C388" s="20"/>
      <c r="D388" s="181"/>
      <c r="E388" s="181"/>
      <c r="F388" s="181"/>
      <c r="G388" s="222"/>
      <c r="H388" s="5"/>
      <c r="T388" s="1"/>
      <c r="U388" s="1"/>
      <c r="V388" s="1"/>
      <c r="W388" s="1"/>
      <c r="X388" s="1"/>
      <c r="Y388" s="1"/>
      <c r="Z388" s="1"/>
      <c r="AA388" s="1"/>
    </row>
    <row r="389" spans="1:27" s="8" customFormat="1">
      <c r="A389" s="16" t="s">
        <v>103</v>
      </c>
      <c r="B389" s="13" t="s">
        <v>411</v>
      </c>
      <c r="C389" s="13"/>
      <c r="D389" s="173">
        <v>18000</v>
      </c>
      <c r="E389" s="173"/>
      <c r="F389" s="173">
        <v>18000</v>
      </c>
      <c r="G389" s="193">
        <v>0</v>
      </c>
      <c r="H389" s="5"/>
      <c r="T389" s="1"/>
      <c r="U389" s="1"/>
      <c r="V389" s="1"/>
      <c r="W389" s="1"/>
      <c r="X389" s="1"/>
      <c r="Y389" s="1"/>
      <c r="Z389" s="1"/>
      <c r="AA389" s="1"/>
    </row>
    <row r="390" spans="1:27" s="8" customFormat="1">
      <c r="A390" s="266" t="s">
        <v>412</v>
      </c>
      <c r="B390" s="307"/>
      <c r="C390" s="307"/>
      <c r="D390" s="175"/>
      <c r="E390" s="175"/>
      <c r="F390" s="175"/>
      <c r="G390" s="193"/>
      <c r="H390" s="9"/>
      <c r="T390" s="1"/>
      <c r="U390" s="1"/>
      <c r="V390" s="1"/>
      <c r="W390" s="1"/>
      <c r="X390" s="1"/>
      <c r="Y390" s="1"/>
      <c r="Z390" s="1"/>
      <c r="AA390" s="1"/>
    </row>
    <row r="391" spans="1:27" s="8" customFormat="1">
      <c r="A391" s="21" t="s">
        <v>102</v>
      </c>
      <c r="B391" s="19" t="s">
        <v>414</v>
      </c>
      <c r="C391" s="19"/>
      <c r="D391" s="175">
        <v>192000</v>
      </c>
      <c r="E391" s="175"/>
      <c r="F391" s="175"/>
      <c r="G391" s="193"/>
      <c r="H391" s="9"/>
      <c r="T391" s="1"/>
      <c r="U391" s="1"/>
      <c r="V391" s="1"/>
      <c r="W391" s="1"/>
      <c r="X391" s="1"/>
      <c r="Y391" s="1"/>
      <c r="Z391" s="1"/>
      <c r="AA391" s="1"/>
    </row>
    <row r="392" spans="1:27" s="8" customFormat="1">
      <c r="A392" s="21"/>
      <c r="B392" s="19" t="s">
        <v>413</v>
      </c>
      <c r="C392" s="19"/>
      <c r="D392" s="175"/>
      <c r="E392" s="175"/>
      <c r="F392" s="175"/>
      <c r="G392" s="193"/>
      <c r="H392" s="9"/>
      <c r="T392" s="1"/>
      <c r="U392" s="1"/>
      <c r="V392" s="1"/>
      <c r="W392" s="1"/>
      <c r="X392" s="1"/>
      <c r="Y392" s="1"/>
      <c r="Z392" s="1"/>
      <c r="AA392" s="1"/>
    </row>
    <row r="393" spans="1:27" s="8" customFormat="1">
      <c r="A393" s="21" t="s">
        <v>103</v>
      </c>
      <c r="B393" s="19" t="s">
        <v>414</v>
      </c>
      <c r="C393" s="19"/>
      <c r="D393" s="175">
        <v>41600</v>
      </c>
      <c r="E393" s="175"/>
      <c r="F393" s="175"/>
      <c r="G393" s="193"/>
      <c r="H393" s="9"/>
      <c r="T393" s="1"/>
      <c r="U393" s="1"/>
      <c r="V393" s="1"/>
      <c r="W393" s="1"/>
      <c r="X393" s="1"/>
      <c r="Y393" s="1"/>
      <c r="Z393" s="1"/>
      <c r="AA393" s="1"/>
    </row>
    <row r="394" spans="1:27" s="8" customFormat="1">
      <c r="A394" s="21"/>
      <c r="B394" s="19" t="s">
        <v>415</v>
      </c>
      <c r="C394" s="19"/>
      <c r="D394" s="175"/>
      <c r="E394" s="175"/>
      <c r="F394" s="175"/>
      <c r="G394" s="193"/>
      <c r="H394" s="9"/>
      <c r="T394" s="1"/>
      <c r="U394" s="1"/>
      <c r="V394" s="1"/>
      <c r="W394" s="1"/>
      <c r="X394" s="1"/>
      <c r="Y394" s="1"/>
      <c r="Z394" s="1"/>
      <c r="AA394" s="1"/>
    </row>
    <row r="395" spans="1:27" s="8" customFormat="1">
      <c r="A395" s="266" t="s">
        <v>416</v>
      </c>
      <c r="B395" s="19"/>
      <c r="C395" s="19"/>
      <c r="D395" s="175"/>
      <c r="E395" s="175"/>
      <c r="F395" s="175"/>
      <c r="G395" s="197"/>
      <c r="H395" s="9"/>
      <c r="T395" s="1"/>
      <c r="U395" s="1"/>
      <c r="V395" s="1"/>
      <c r="W395" s="1"/>
      <c r="X395" s="1"/>
      <c r="Y395" s="1"/>
      <c r="Z395" s="1"/>
      <c r="AA395" s="1"/>
    </row>
    <row r="396" spans="1:27" s="8" customFormat="1">
      <c r="A396" s="21" t="s">
        <v>97</v>
      </c>
      <c r="B396" s="19" t="s">
        <v>417</v>
      </c>
      <c r="C396" s="19"/>
      <c r="D396" s="175">
        <v>498500</v>
      </c>
      <c r="E396" s="175">
        <v>498000</v>
      </c>
      <c r="F396" s="175">
        <v>498000</v>
      </c>
      <c r="G396" s="193"/>
      <c r="H396" s="9"/>
      <c r="T396" s="1"/>
      <c r="U396" s="1"/>
      <c r="V396" s="1"/>
      <c r="W396" s="1"/>
      <c r="X396" s="1"/>
      <c r="Y396" s="1"/>
      <c r="Z396" s="1"/>
      <c r="AA396" s="1"/>
    </row>
    <row r="397" spans="1:27" s="8" customFormat="1">
      <c r="A397" s="21" t="s">
        <v>103</v>
      </c>
      <c r="B397" s="19" t="s">
        <v>418</v>
      </c>
      <c r="C397" s="19"/>
      <c r="D397" s="175">
        <v>155000</v>
      </c>
      <c r="E397" s="175"/>
      <c r="F397" s="175">
        <v>155000</v>
      </c>
      <c r="G397" s="193"/>
      <c r="H397" s="9"/>
      <c r="T397" s="1"/>
      <c r="U397" s="1"/>
      <c r="V397" s="1"/>
      <c r="W397" s="1"/>
      <c r="X397" s="1"/>
      <c r="Y397" s="1"/>
      <c r="Z397" s="1"/>
      <c r="AA397" s="1"/>
    </row>
    <row r="398" spans="1:27" s="8" customFormat="1">
      <c r="A398" s="266" t="s">
        <v>477</v>
      </c>
      <c r="B398" s="19"/>
      <c r="C398" s="19"/>
      <c r="D398" s="175"/>
      <c r="E398" s="175"/>
      <c r="F398" s="175"/>
      <c r="G398" s="193"/>
      <c r="H398" s="9"/>
      <c r="T398" s="1"/>
      <c r="U398" s="1"/>
      <c r="V398" s="1"/>
      <c r="W398" s="1"/>
      <c r="X398" s="1"/>
      <c r="Y398" s="1"/>
      <c r="Z398" s="1"/>
      <c r="AA398" s="1"/>
    </row>
    <row r="399" spans="1:27" s="8" customFormat="1">
      <c r="A399" s="21" t="s">
        <v>102</v>
      </c>
      <c r="B399" s="19" t="s">
        <v>475</v>
      </c>
      <c r="C399" s="19"/>
      <c r="D399" s="175">
        <v>472000</v>
      </c>
      <c r="E399" s="175"/>
      <c r="F399" s="175">
        <v>0</v>
      </c>
      <c r="G399" s="193">
        <v>472000</v>
      </c>
      <c r="H399" s="9"/>
      <c r="T399" s="1"/>
      <c r="U399" s="1"/>
      <c r="V399" s="1"/>
      <c r="W399" s="1"/>
      <c r="X399" s="1"/>
      <c r="Y399" s="1"/>
      <c r="Z399" s="1"/>
      <c r="AA399" s="1"/>
    </row>
    <row r="400" spans="1:27" s="8" customFormat="1">
      <c r="A400" s="21" t="s">
        <v>103</v>
      </c>
      <c r="B400" s="19" t="s">
        <v>476</v>
      </c>
      <c r="C400" s="19"/>
      <c r="D400" s="175">
        <v>481000</v>
      </c>
      <c r="E400" s="175"/>
      <c r="F400" s="175">
        <v>0</v>
      </c>
      <c r="G400" s="193">
        <v>481000</v>
      </c>
      <c r="H400" s="9"/>
      <c r="T400" s="1"/>
      <c r="U400" s="1"/>
      <c r="V400" s="1"/>
      <c r="W400" s="1"/>
      <c r="X400" s="1"/>
      <c r="Y400" s="1"/>
      <c r="Z400" s="1"/>
      <c r="AA400" s="1"/>
    </row>
    <row r="401" spans="1:27" s="8" customFormat="1">
      <c r="A401" s="266"/>
      <c r="B401" s="19"/>
      <c r="C401" s="19"/>
      <c r="D401" s="238"/>
      <c r="E401" s="175"/>
      <c r="F401" s="175"/>
      <c r="G401" s="193"/>
      <c r="H401" s="9"/>
      <c r="T401" s="1"/>
      <c r="U401" s="1"/>
      <c r="V401" s="1"/>
      <c r="W401" s="1"/>
      <c r="X401" s="1"/>
      <c r="Y401" s="1"/>
      <c r="Z401" s="1"/>
      <c r="AA401" s="1"/>
    </row>
    <row r="402" spans="1:27" s="8" customFormat="1">
      <c r="A402" s="23"/>
      <c r="B402" s="14"/>
      <c r="C402" s="14"/>
      <c r="D402" s="226"/>
      <c r="E402" s="182"/>
      <c r="F402" s="182"/>
      <c r="G402" s="227"/>
      <c r="H402" s="6"/>
      <c r="T402" s="1"/>
      <c r="U402" s="1"/>
      <c r="V402" s="1"/>
      <c r="W402" s="1"/>
      <c r="X402" s="1"/>
      <c r="Y402" s="1"/>
      <c r="Z402" s="1"/>
      <c r="AA402" s="1"/>
    </row>
    <row r="403" spans="1:27" s="8" customFormat="1" ht="21.75" thickBot="1">
      <c r="A403" s="533" t="s">
        <v>4</v>
      </c>
      <c r="B403" s="534"/>
      <c r="C403" s="427"/>
      <c r="D403" s="220">
        <f>SUM(D387:D402)</f>
        <v>2662100</v>
      </c>
      <c r="E403" s="176">
        <f>SUM(E387:E402)</f>
        <v>498000</v>
      </c>
      <c r="F403" s="176">
        <f>SUM(F387:F402)</f>
        <v>1475000</v>
      </c>
      <c r="G403" s="174">
        <f>D386-F403</f>
        <v>2890516.76</v>
      </c>
      <c r="H403" s="200"/>
      <c r="T403" s="1"/>
      <c r="U403" s="1"/>
      <c r="V403" s="1"/>
      <c r="W403" s="1"/>
      <c r="X403" s="1"/>
      <c r="Y403" s="1"/>
      <c r="Z403" s="1"/>
      <c r="AA403" s="1"/>
    </row>
    <row r="404" spans="1:27" s="8" customFormat="1" ht="21.75" thickTop="1">
      <c r="A404" s="542"/>
      <c r="B404" s="543"/>
      <c r="C404" s="431"/>
      <c r="D404" s="161"/>
      <c r="E404" s="213"/>
      <c r="F404" s="213"/>
      <c r="G404" s="161"/>
      <c r="H404" s="544"/>
      <c r="T404" s="1"/>
      <c r="U404" s="1"/>
      <c r="V404" s="1"/>
      <c r="W404" s="1"/>
      <c r="X404" s="1"/>
      <c r="Y404" s="1"/>
      <c r="Z404" s="1"/>
      <c r="AA404" s="1"/>
    </row>
    <row r="405" spans="1:27" s="8" customFormat="1">
      <c r="A405" s="543"/>
      <c r="B405" s="543"/>
      <c r="C405" s="431"/>
      <c r="D405" s="161"/>
      <c r="E405" s="213"/>
      <c r="F405" s="213"/>
      <c r="G405" s="161"/>
      <c r="H405" s="545"/>
      <c r="T405" s="1"/>
      <c r="U405" s="1"/>
      <c r="V405" s="1"/>
      <c r="W405" s="1"/>
      <c r="X405" s="1"/>
      <c r="Y405" s="1"/>
      <c r="Z405" s="1"/>
      <c r="AA405" s="1"/>
    </row>
    <row r="406" spans="1:27" s="8" customFormat="1">
      <c r="A406" s="214"/>
      <c r="B406" s="337"/>
      <c r="C406" s="432"/>
      <c r="D406" s="161"/>
      <c r="E406" s="213"/>
      <c r="F406" s="213"/>
      <c r="G406" s="161"/>
      <c r="H406" s="215"/>
      <c r="T406" s="1"/>
      <c r="U406" s="1"/>
      <c r="V406" s="1"/>
      <c r="W406" s="1"/>
      <c r="X406" s="1"/>
      <c r="Y406" s="1"/>
      <c r="Z406" s="1"/>
      <c r="AA406" s="1"/>
    </row>
    <row r="407" spans="1:27" s="8" customFormat="1">
      <c r="A407" s="215"/>
      <c r="B407" s="216"/>
      <c r="C407" s="216"/>
      <c r="D407" s="211"/>
      <c r="E407" s="217"/>
      <c r="F407" s="217"/>
      <c r="G407" s="49"/>
      <c r="H407" s="215"/>
      <c r="T407" s="1"/>
      <c r="U407" s="1"/>
      <c r="V407" s="1"/>
      <c r="W407" s="1"/>
      <c r="X407" s="1"/>
      <c r="Y407" s="1"/>
      <c r="Z407" s="1"/>
      <c r="AA407" s="1"/>
    </row>
    <row r="408" spans="1:27" s="8" customFormat="1">
      <c r="A408" s="215"/>
      <c r="B408" s="216"/>
      <c r="C408" s="216"/>
      <c r="D408" s="211"/>
      <c r="E408" s="217"/>
      <c r="F408" s="217"/>
      <c r="G408" s="49"/>
      <c r="H408" s="215"/>
      <c r="T408" s="1"/>
      <c r="U408" s="1"/>
      <c r="V408" s="1"/>
      <c r="W408" s="1"/>
      <c r="X408" s="1"/>
      <c r="Y408" s="1"/>
      <c r="Z408" s="1"/>
      <c r="AA408" s="1"/>
    </row>
    <row r="409" spans="1:27" s="8" customFormat="1">
      <c r="A409" s="535"/>
      <c r="B409" s="535"/>
      <c r="C409" s="428"/>
      <c r="D409" s="179"/>
      <c r="E409" s="179"/>
      <c r="F409" s="179"/>
      <c r="G409" s="179"/>
      <c r="H409" s="161"/>
      <c r="T409" s="1"/>
      <c r="U409" s="1"/>
      <c r="V409" s="1"/>
      <c r="W409" s="1"/>
      <c r="X409" s="1"/>
      <c r="Y409" s="1"/>
      <c r="Z409" s="1"/>
      <c r="AA409" s="1"/>
    </row>
    <row r="410" spans="1:27" s="8" customFormat="1">
      <c r="A410" s="212"/>
      <c r="T410" s="1"/>
      <c r="U410" s="1"/>
      <c r="V410" s="1"/>
      <c r="W410" s="1"/>
      <c r="X410" s="1"/>
      <c r="Y410" s="1"/>
      <c r="Z410" s="1"/>
      <c r="AA410" s="1"/>
    </row>
    <row r="411" spans="1:27" s="8" customFormat="1">
      <c r="A411" s="11"/>
      <c r="B411" s="218"/>
      <c r="C411" s="218"/>
      <c r="D411" s="49"/>
      <c r="E411" s="49"/>
      <c r="F411" s="49"/>
      <c r="G411" s="49"/>
      <c r="T411" s="1"/>
      <c r="U411" s="1"/>
      <c r="V411" s="1"/>
      <c r="W411" s="1"/>
      <c r="X411" s="1"/>
      <c r="Y411" s="1"/>
      <c r="Z411" s="1"/>
      <c r="AA411" s="1"/>
    </row>
    <row r="412" spans="1:27" s="8" customFormat="1">
      <c r="A412" s="11"/>
      <c r="B412" s="218"/>
      <c r="C412" s="218"/>
      <c r="D412" s="49"/>
      <c r="E412" s="49"/>
      <c r="F412" s="49"/>
      <c r="G412" s="49"/>
      <c r="T412" s="1"/>
      <c r="U412" s="1"/>
      <c r="V412" s="1"/>
      <c r="W412" s="1"/>
      <c r="X412" s="1"/>
      <c r="Y412" s="1"/>
      <c r="Z412" s="1"/>
      <c r="AA412" s="1"/>
    </row>
    <row r="413" spans="1:27">
      <c r="A413" s="11"/>
      <c r="B413" s="8"/>
      <c r="C413" s="8"/>
      <c r="D413" s="49"/>
      <c r="E413" s="49"/>
      <c r="F413" s="49"/>
      <c r="G413" s="49"/>
    </row>
    <row r="414" spans="1:27">
      <c r="A414" s="11"/>
      <c r="B414" s="8"/>
      <c r="C414" s="8"/>
      <c r="D414" s="49"/>
      <c r="E414" s="49"/>
      <c r="F414" s="49"/>
      <c r="G414" s="49"/>
    </row>
    <row r="415" spans="1:27">
      <c r="A415" s="536" t="s">
        <v>198</v>
      </c>
      <c r="B415" s="536"/>
      <c r="C415" s="536"/>
      <c r="D415" s="536"/>
      <c r="E415" s="536"/>
      <c r="F415" s="536"/>
      <c r="G415" s="536"/>
      <c r="H415" s="536"/>
    </row>
    <row r="416" spans="1:27">
      <c r="A416" s="536" t="s">
        <v>407</v>
      </c>
      <c r="B416" s="536"/>
      <c r="C416" s="536"/>
      <c r="D416" s="536"/>
      <c r="E416" s="536"/>
      <c r="F416" s="536"/>
      <c r="G416" s="536"/>
      <c r="H416" s="536"/>
    </row>
    <row r="417" spans="1:8">
      <c r="A417" s="537" t="s">
        <v>199</v>
      </c>
      <c r="B417" s="538"/>
      <c r="C417" s="429"/>
      <c r="D417" s="531" t="s">
        <v>255</v>
      </c>
      <c r="E417" s="186" t="s">
        <v>195</v>
      </c>
      <c r="F417" s="186" t="s">
        <v>478</v>
      </c>
      <c r="G417" s="344" t="s">
        <v>194</v>
      </c>
      <c r="H417" s="531" t="s">
        <v>204</v>
      </c>
    </row>
    <row r="418" spans="1:8">
      <c r="A418" s="539"/>
      <c r="B418" s="540"/>
      <c r="C418" s="430"/>
      <c r="D418" s="541"/>
      <c r="E418" s="147" t="s">
        <v>457</v>
      </c>
      <c r="F418" s="147"/>
      <c r="G418" s="345" t="s">
        <v>11</v>
      </c>
      <c r="H418" s="532"/>
    </row>
    <row r="419" spans="1:8">
      <c r="A419" s="231" t="s">
        <v>419</v>
      </c>
      <c r="B419" s="2"/>
      <c r="C419" s="2"/>
      <c r="D419" s="221">
        <v>9191616.4199999999</v>
      </c>
      <c r="E419" s="173"/>
      <c r="F419" s="173"/>
      <c r="G419" s="193"/>
      <c r="H419" s="5"/>
    </row>
    <row r="420" spans="1:8">
      <c r="A420" s="16" t="s">
        <v>97</v>
      </c>
      <c r="B420" s="13" t="s">
        <v>420</v>
      </c>
      <c r="C420" s="20"/>
      <c r="D420" s="219">
        <v>442000</v>
      </c>
      <c r="E420" s="181"/>
      <c r="F420" s="181">
        <v>442000</v>
      </c>
      <c r="G420" s="193">
        <f>+D420-F420</f>
        <v>0</v>
      </c>
      <c r="H420" s="5"/>
    </row>
    <row r="421" spans="1:8">
      <c r="A421" s="16" t="s">
        <v>98</v>
      </c>
      <c r="B421" s="13" t="s">
        <v>421</v>
      </c>
      <c r="C421" s="20"/>
      <c r="D421" s="219">
        <v>223000</v>
      </c>
      <c r="E421" s="181"/>
      <c r="F421" s="181">
        <v>223000</v>
      </c>
      <c r="G421" s="193">
        <f>+D421-F421</f>
        <v>0</v>
      </c>
      <c r="H421" s="5"/>
    </row>
    <row r="422" spans="1:8">
      <c r="A422" s="15" t="s">
        <v>422</v>
      </c>
      <c r="B422" s="13"/>
      <c r="C422" s="13"/>
      <c r="D422" s="224"/>
      <c r="E422" s="173"/>
      <c r="F422" s="173"/>
      <c r="G422" s="193"/>
      <c r="H422" s="5"/>
    </row>
    <row r="423" spans="1:8">
      <c r="A423" s="21" t="s">
        <v>102</v>
      </c>
      <c r="B423" s="19" t="s">
        <v>423</v>
      </c>
      <c r="C423" s="19"/>
      <c r="D423" s="238">
        <v>498000</v>
      </c>
      <c r="E423" s="175"/>
      <c r="F423" s="175">
        <v>494000</v>
      </c>
      <c r="G423" s="193"/>
      <c r="H423" s="9"/>
    </row>
    <row r="424" spans="1:8">
      <c r="A424" s="21" t="s">
        <v>103</v>
      </c>
      <c r="B424" s="19" t="s">
        <v>424</v>
      </c>
      <c r="C424" s="19"/>
      <c r="D424" s="238">
        <v>499000</v>
      </c>
      <c r="E424" s="175">
        <v>490000</v>
      </c>
      <c r="F424" s="175">
        <v>490000</v>
      </c>
      <c r="G424" s="193"/>
      <c r="H424" s="9"/>
    </row>
    <row r="425" spans="1:8">
      <c r="A425" s="21"/>
      <c r="B425" s="19" t="s">
        <v>425</v>
      </c>
      <c r="C425" s="19"/>
      <c r="D425" s="238"/>
      <c r="E425" s="175"/>
      <c r="F425" s="175"/>
      <c r="G425" s="193"/>
      <c r="H425" s="9"/>
    </row>
    <row r="426" spans="1:8">
      <c r="A426" s="21" t="s">
        <v>104</v>
      </c>
      <c r="B426" s="19" t="s">
        <v>426</v>
      </c>
      <c r="C426" s="19"/>
      <c r="D426" s="238">
        <v>494000</v>
      </c>
      <c r="E426" s="175"/>
      <c r="F426" s="175">
        <v>487000</v>
      </c>
      <c r="G426" s="193"/>
      <c r="H426" s="9"/>
    </row>
    <row r="427" spans="1:8">
      <c r="A427" s="21"/>
      <c r="B427" s="19" t="s">
        <v>427</v>
      </c>
      <c r="C427" s="19"/>
      <c r="D427" s="238"/>
      <c r="E427" s="175"/>
      <c r="F427" s="175"/>
      <c r="G427" s="193"/>
      <c r="H427" s="9"/>
    </row>
    <row r="428" spans="1:8">
      <c r="A428" s="21" t="s">
        <v>106</v>
      </c>
      <c r="B428" s="19" t="s">
        <v>428</v>
      </c>
      <c r="C428" s="19"/>
      <c r="D428" s="238">
        <v>494000</v>
      </c>
      <c r="E428" s="175"/>
      <c r="F428" s="175">
        <v>485000</v>
      </c>
      <c r="G428" s="197"/>
      <c r="H428" s="9"/>
    </row>
    <row r="429" spans="1:8">
      <c r="A429" s="21" t="s">
        <v>107</v>
      </c>
      <c r="B429" s="19" t="s">
        <v>429</v>
      </c>
      <c r="C429" s="19"/>
      <c r="D429" s="238">
        <v>494000</v>
      </c>
      <c r="E429" s="175"/>
      <c r="F429" s="175">
        <v>485000</v>
      </c>
      <c r="G429" s="193"/>
      <c r="H429" s="9"/>
    </row>
    <row r="430" spans="1:8">
      <c r="A430" s="21"/>
      <c r="B430" s="19" t="s">
        <v>430</v>
      </c>
      <c r="C430" s="19"/>
      <c r="D430" s="238"/>
      <c r="E430" s="175"/>
      <c r="F430" s="175"/>
      <c r="G430" s="193"/>
      <c r="H430" s="9"/>
    </row>
    <row r="431" spans="1:8">
      <c r="A431" s="21" t="s">
        <v>108</v>
      </c>
      <c r="B431" s="19" t="s">
        <v>431</v>
      </c>
      <c r="C431" s="19"/>
      <c r="D431" s="238">
        <v>498000</v>
      </c>
      <c r="E431" s="175"/>
      <c r="F431" s="175">
        <v>494000</v>
      </c>
      <c r="G431" s="193"/>
      <c r="H431" s="9"/>
    </row>
    <row r="432" spans="1:8">
      <c r="A432" s="21" t="s">
        <v>244</v>
      </c>
      <c r="B432" s="19" t="s">
        <v>432</v>
      </c>
      <c r="C432" s="19"/>
      <c r="D432" s="238">
        <v>492000</v>
      </c>
      <c r="E432" s="175"/>
      <c r="F432" s="175">
        <v>474000</v>
      </c>
      <c r="G432" s="193"/>
      <c r="H432" s="9"/>
    </row>
    <row r="433" spans="1:8">
      <c r="A433" s="21" t="s">
        <v>249</v>
      </c>
      <c r="B433" s="19" t="s">
        <v>433</v>
      </c>
      <c r="C433" s="19"/>
      <c r="D433" s="238">
        <v>494000</v>
      </c>
      <c r="E433" s="175">
        <v>485000</v>
      </c>
      <c r="F433" s="175">
        <v>485000</v>
      </c>
      <c r="G433" s="193"/>
      <c r="H433" s="9"/>
    </row>
    <row r="434" spans="1:8">
      <c r="A434" s="21"/>
      <c r="B434" s="19"/>
      <c r="C434" s="19"/>
      <c r="D434" s="238"/>
      <c r="E434" s="175"/>
      <c r="F434" s="175"/>
      <c r="G434" s="193"/>
      <c r="H434" s="9"/>
    </row>
    <row r="435" spans="1:8">
      <c r="A435" s="21"/>
      <c r="B435" s="19"/>
      <c r="C435" s="19"/>
      <c r="D435" s="238"/>
      <c r="E435" s="175"/>
      <c r="F435" s="175"/>
      <c r="G435" s="193"/>
      <c r="H435" s="9"/>
    </row>
    <row r="436" spans="1:8">
      <c r="A436" s="23"/>
      <c r="B436" s="14"/>
      <c r="C436" s="14"/>
      <c r="D436" s="226"/>
      <c r="E436" s="182"/>
      <c r="F436" s="182"/>
      <c r="G436" s="227"/>
      <c r="H436" s="6"/>
    </row>
    <row r="437" spans="1:8" ht="21.75" thickBot="1">
      <c r="A437" s="533" t="s">
        <v>4</v>
      </c>
      <c r="B437" s="534"/>
      <c r="C437" s="427"/>
      <c r="D437" s="220">
        <f>SUM(D420:D436)</f>
        <v>4628000</v>
      </c>
      <c r="E437" s="176">
        <f>SUM(E420:E436)</f>
        <v>975000</v>
      </c>
      <c r="F437" s="176">
        <f>SUM(F420:F436)</f>
        <v>4559000</v>
      </c>
      <c r="G437" s="174">
        <f>+D419-F437</f>
        <v>4632616.42</v>
      </c>
      <c r="H437" s="200"/>
    </row>
    <row r="438" spans="1:8" ht="21.75" thickTop="1"/>
  </sheetData>
  <mergeCells count="86">
    <mergeCell ref="A16:B16"/>
    <mergeCell ref="A1:H1"/>
    <mergeCell ref="A2:H2"/>
    <mergeCell ref="A3:H3"/>
    <mergeCell ref="A68:B68"/>
    <mergeCell ref="A5:B6"/>
    <mergeCell ref="H5:H6"/>
    <mergeCell ref="A22:B22"/>
    <mergeCell ref="A29:B29"/>
    <mergeCell ref="A39:B40"/>
    <mergeCell ref="H39:H40"/>
    <mergeCell ref="A52:B52"/>
    <mergeCell ref="A61:B61"/>
    <mergeCell ref="A121:B121"/>
    <mergeCell ref="A77:B77"/>
    <mergeCell ref="A78:B79"/>
    <mergeCell ref="H78:H79"/>
    <mergeCell ref="A82:B82"/>
    <mergeCell ref="A90:B90"/>
    <mergeCell ref="A93:B93"/>
    <mergeCell ref="A97:B97"/>
    <mergeCell ref="A104:B104"/>
    <mergeCell ref="A114:B114"/>
    <mergeCell ref="A116:B117"/>
    <mergeCell ref="H116:H117"/>
    <mergeCell ref="A172:B172"/>
    <mergeCell ref="A124:B124"/>
    <mergeCell ref="A129:B129"/>
    <mergeCell ref="A134:B134"/>
    <mergeCell ref="A140:B140"/>
    <mergeCell ref="A143:B143"/>
    <mergeCell ref="A149:B149"/>
    <mergeCell ref="A154:B155"/>
    <mergeCell ref="H154:H155"/>
    <mergeCell ref="A161:B161"/>
    <mergeCell ref="A167:B167"/>
    <mergeCell ref="A168:B168"/>
    <mergeCell ref="H230:H231"/>
    <mergeCell ref="A177:B177"/>
    <mergeCell ref="A185:B185"/>
    <mergeCell ref="A192:B192"/>
    <mergeCell ref="A193:B194"/>
    <mergeCell ref="H193:H194"/>
    <mergeCell ref="A203:B203"/>
    <mergeCell ref="A211:B211"/>
    <mergeCell ref="A215:B215"/>
    <mergeCell ref="A224:B224"/>
    <mergeCell ref="A227:B227"/>
    <mergeCell ref="A230:B231"/>
    <mergeCell ref="A240:B240"/>
    <mergeCell ref="A246:B246"/>
    <mergeCell ref="A251:B251"/>
    <mergeCell ref="A257:B257"/>
    <mergeCell ref="A266:B266"/>
    <mergeCell ref="A382:H382"/>
    <mergeCell ref="H269:H270"/>
    <mergeCell ref="A276:B276"/>
    <mergeCell ref="A279:B279"/>
    <mergeCell ref="A282:B282"/>
    <mergeCell ref="A290:B290"/>
    <mergeCell ref="A293:B293"/>
    <mergeCell ref="A269:B270"/>
    <mergeCell ref="A344:H344"/>
    <mergeCell ref="A345:H345"/>
    <mergeCell ref="A346:B347"/>
    <mergeCell ref="D346:D347"/>
    <mergeCell ref="H346:H347"/>
    <mergeCell ref="A307:H307"/>
    <mergeCell ref="A308:H308"/>
    <mergeCell ref="A309:B310"/>
    <mergeCell ref="H309:H310"/>
    <mergeCell ref="A320:B320"/>
    <mergeCell ref="A437:B437"/>
    <mergeCell ref="A409:B409"/>
    <mergeCell ref="A415:H415"/>
    <mergeCell ref="A416:H416"/>
    <mergeCell ref="A417:B418"/>
    <mergeCell ref="D417:D418"/>
    <mergeCell ref="H417:H418"/>
    <mergeCell ref="A384:B385"/>
    <mergeCell ref="D384:D385"/>
    <mergeCell ref="H384:H385"/>
    <mergeCell ref="A403:B403"/>
    <mergeCell ref="A404:B405"/>
    <mergeCell ref="H404:H405"/>
    <mergeCell ref="A383:H383"/>
  </mergeCells>
  <pageMargins left="0.39370078740157483" right="7.874015748031496E-2" top="0.59055118110236227" bottom="0.19685039370078741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4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Z314"/>
  <sheetViews>
    <sheetView workbookViewId="0">
      <selection activeCell="B305" sqref="B305"/>
    </sheetView>
  </sheetViews>
  <sheetFormatPr defaultRowHeight="23.25"/>
  <cols>
    <col min="1" max="1" width="4.140625" style="52" customWidth="1"/>
    <col min="2" max="2" width="41.7109375" style="52" customWidth="1"/>
    <col min="3" max="6" width="12.85546875" style="52" customWidth="1"/>
    <col min="7" max="12" width="9.7109375" style="51" customWidth="1"/>
    <col min="13" max="13" width="9.28515625" style="51" customWidth="1"/>
    <col min="14" max="14" width="9.140625" style="51"/>
    <col min="15" max="15" width="9" style="51" customWidth="1"/>
    <col min="16" max="18" width="9.140625" style="51"/>
    <col min="19" max="16384" width="9.140625" style="52"/>
  </cols>
  <sheetData>
    <row r="1" spans="1:18" ht="15" customHeight="1"/>
    <row r="2" spans="1:18">
      <c r="A2" s="557" t="s">
        <v>198</v>
      </c>
      <c r="B2" s="557"/>
      <c r="C2" s="557"/>
      <c r="D2" s="557"/>
      <c r="E2" s="557"/>
      <c r="F2" s="557"/>
    </row>
    <row r="3" spans="1:18">
      <c r="A3" s="557" t="s">
        <v>197</v>
      </c>
      <c r="B3" s="557"/>
      <c r="C3" s="557"/>
      <c r="D3" s="557"/>
      <c r="E3" s="557"/>
      <c r="F3" s="557"/>
    </row>
    <row r="4" spans="1:18" s="109" customFormat="1" ht="9.75" customHeight="1">
      <c r="A4" s="110"/>
      <c r="B4" s="110"/>
      <c r="C4" s="110"/>
      <c r="D4" s="125"/>
      <c r="E4" s="125"/>
      <c r="F4" s="125"/>
      <c r="G4" s="110"/>
      <c r="H4" s="110"/>
      <c r="I4" s="110"/>
      <c r="J4" s="110"/>
      <c r="K4" s="110"/>
      <c r="L4" s="110"/>
      <c r="M4" s="110"/>
      <c r="N4" s="110"/>
      <c r="O4" s="110"/>
      <c r="P4" s="108"/>
      <c r="Q4" s="108"/>
      <c r="R4" s="108"/>
    </row>
    <row r="5" spans="1:18" s="134" customFormat="1">
      <c r="A5" s="559" t="s">
        <v>199</v>
      </c>
      <c r="B5" s="560"/>
      <c r="C5" s="142" t="s">
        <v>194</v>
      </c>
      <c r="D5" s="144" t="s">
        <v>195</v>
      </c>
      <c r="E5" s="145" t="s">
        <v>195</v>
      </c>
      <c r="F5" s="139" t="s">
        <v>194</v>
      </c>
      <c r="G5" s="110"/>
      <c r="H5" s="110"/>
      <c r="I5" s="110"/>
      <c r="J5" s="110"/>
      <c r="K5" s="110"/>
      <c r="L5" s="110"/>
      <c r="M5" s="110"/>
      <c r="N5" s="110"/>
      <c r="O5" s="110"/>
      <c r="P5" s="133"/>
      <c r="Q5" s="133"/>
      <c r="R5" s="133"/>
    </row>
    <row r="6" spans="1:18" s="134" customFormat="1">
      <c r="A6" s="561"/>
      <c r="B6" s="562"/>
      <c r="C6" s="125" t="s">
        <v>3</v>
      </c>
      <c r="D6" s="146" t="s">
        <v>203</v>
      </c>
      <c r="E6" s="147" t="s">
        <v>201</v>
      </c>
      <c r="F6" s="140" t="s">
        <v>11</v>
      </c>
      <c r="G6" s="110"/>
      <c r="H6" s="110"/>
      <c r="I6" s="110"/>
      <c r="J6" s="110"/>
      <c r="K6" s="110"/>
      <c r="L6" s="110"/>
      <c r="M6" s="110"/>
      <c r="N6" s="110"/>
      <c r="O6" s="110"/>
      <c r="P6" s="133"/>
      <c r="Q6" s="133"/>
      <c r="R6" s="133"/>
    </row>
    <row r="7" spans="1:18">
      <c r="A7" s="111" t="s">
        <v>0</v>
      </c>
      <c r="B7" s="53"/>
      <c r="C7" s="53"/>
      <c r="D7" s="53"/>
      <c r="E7" s="53"/>
      <c r="F7" s="53"/>
    </row>
    <row r="8" spans="1:18">
      <c r="A8" s="54" t="s">
        <v>102</v>
      </c>
      <c r="B8" s="55" t="s">
        <v>1</v>
      </c>
      <c r="C8" s="56">
        <v>276000</v>
      </c>
      <c r="D8" s="56"/>
      <c r="E8" s="56">
        <v>68700</v>
      </c>
      <c r="F8" s="112">
        <f t="shared" ref="F8:F14" si="0">+C8-D8</f>
        <v>276000</v>
      </c>
    </row>
    <row r="9" spans="1:18">
      <c r="A9" s="54" t="s">
        <v>103</v>
      </c>
      <c r="B9" s="55" t="s">
        <v>7</v>
      </c>
      <c r="C9" s="56">
        <v>948000</v>
      </c>
      <c r="D9" s="56"/>
      <c r="E9" s="56">
        <v>131340</v>
      </c>
      <c r="F9" s="112">
        <f t="shared" si="0"/>
        <v>948000</v>
      </c>
    </row>
    <row r="10" spans="1:18">
      <c r="A10" s="54" t="s">
        <v>104</v>
      </c>
      <c r="B10" s="55" t="s">
        <v>105</v>
      </c>
      <c r="C10" s="56">
        <v>80400</v>
      </c>
      <c r="D10" s="56"/>
      <c r="E10" s="56">
        <v>20100</v>
      </c>
      <c r="F10" s="112">
        <f t="shared" si="0"/>
        <v>80400</v>
      </c>
    </row>
    <row r="11" spans="1:18">
      <c r="A11" s="54" t="s">
        <v>106</v>
      </c>
      <c r="B11" s="55" t="s">
        <v>8</v>
      </c>
      <c r="C11" s="56">
        <v>38400</v>
      </c>
      <c r="D11" s="56"/>
      <c r="E11" s="56">
        <v>9600</v>
      </c>
      <c r="F11" s="112">
        <f t="shared" si="0"/>
        <v>38400</v>
      </c>
    </row>
    <row r="12" spans="1:18">
      <c r="A12" s="54" t="s">
        <v>107</v>
      </c>
      <c r="B12" s="55" t="s">
        <v>9</v>
      </c>
      <c r="C12" s="56">
        <v>175000</v>
      </c>
      <c r="D12" s="56"/>
      <c r="E12" s="56">
        <v>0</v>
      </c>
      <c r="F12" s="112">
        <f t="shared" si="0"/>
        <v>175000</v>
      </c>
    </row>
    <row r="13" spans="1:18">
      <c r="A13" s="54" t="s">
        <v>108</v>
      </c>
      <c r="B13" s="55" t="s">
        <v>10</v>
      </c>
      <c r="C13" s="56">
        <v>90000</v>
      </c>
      <c r="D13" s="56"/>
      <c r="E13" s="56">
        <v>13500</v>
      </c>
      <c r="F13" s="113">
        <f t="shared" si="0"/>
        <v>90000</v>
      </c>
    </row>
    <row r="14" spans="1:18" s="134" customFormat="1" ht="24" thickBot="1">
      <c r="A14" s="555" t="s">
        <v>4</v>
      </c>
      <c r="B14" s="556"/>
      <c r="C14" s="135">
        <f>SUM(C8:C13)</f>
        <v>1607800</v>
      </c>
      <c r="D14" s="132"/>
      <c r="E14" s="132">
        <f>SUM(E8:E13)</f>
        <v>243240</v>
      </c>
      <c r="F14" s="135">
        <f t="shared" si="0"/>
        <v>1607800</v>
      </c>
      <c r="G14" s="133"/>
      <c r="H14" s="133"/>
      <c r="I14" s="133"/>
      <c r="J14" s="133"/>
      <c r="K14" s="133"/>
      <c r="L14" s="133"/>
      <c r="M14" s="133"/>
      <c r="N14" s="133"/>
      <c r="O14" s="133"/>
      <c r="P14" s="133"/>
      <c r="Q14" s="133"/>
      <c r="R14" s="133"/>
    </row>
    <row r="15" spans="1:18" ht="24" thickTop="1">
      <c r="A15" s="58" t="s">
        <v>12</v>
      </c>
      <c r="B15" s="59"/>
      <c r="C15" s="53"/>
      <c r="D15" s="53"/>
      <c r="E15" s="53"/>
      <c r="F15" s="53"/>
    </row>
    <row r="16" spans="1:18">
      <c r="A16" s="54" t="s">
        <v>102</v>
      </c>
      <c r="B16" s="55" t="s">
        <v>109</v>
      </c>
      <c r="C16" s="56">
        <v>98000</v>
      </c>
      <c r="D16" s="56"/>
      <c r="E16" s="56">
        <v>25140</v>
      </c>
      <c r="F16" s="112">
        <f t="shared" ref="F16:F22" si="1">+C16-D16</f>
        <v>98000</v>
      </c>
    </row>
    <row r="17" spans="1:18">
      <c r="A17" s="54" t="s">
        <v>103</v>
      </c>
      <c r="B17" s="55" t="s">
        <v>110</v>
      </c>
      <c r="C17" s="56">
        <v>61000</v>
      </c>
      <c r="D17" s="56"/>
      <c r="E17" s="56">
        <v>0</v>
      </c>
      <c r="F17" s="112">
        <f t="shared" si="1"/>
        <v>61000</v>
      </c>
    </row>
    <row r="18" spans="1:18">
      <c r="A18" s="60" t="s">
        <v>104</v>
      </c>
      <c r="B18" s="55" t="s">
        <v>111</v>
      </c>
      <c r="C18" s="61">
        <v>96000</v>
      </c>
      <c r="D18" s="61"/>
      <c r="E18" s="61">
        <v>0</v>
      </c>
      <c r="F18" s="112">
        <f t="shared" si="1"/>
        <v>96000</v>
      </c>
    </row>
    <row r="19" spans="1:18">
      <c r="A19" s="63" t="s">
        <v>112</v>
      </c>
      <c r="B19" s="64"/>
      <c r="C19" s="61"/>
      <c r="D19" s="61"/>
      <c r="E19" s="61">
        <v>0</v>
      </c>
      <c r="F19" s="112">
        <f t="shared" si="1"/>
        <v>0</v>
      </c>
    </row>
    <row r="20" spans="1:18">
      <c r="A20" s="60" t="s">
        <v>106</v>
      </c>
      <c r="B20" s="64" t="s">
        <v>113</v>
      </c>
      <c r="C20" s="61">
        <v>36000</v>
      </c>
      <c r="D20" s="61"/>
      <c r="E20" s="61">
        <v>4500</v>
      </c>
      <c r="F20" s="112">
        <f t="shared" si="1"/>
        <v>36000</v>
      </c>
    </row>
    <row r="21" spans="1:18">
      <c r="A21" s="65" t="s">
        <v>107</v>
      </c>
      <c r="B21" s="66" t="s">
        <v>114</v>
      </c>
      <c r="C21" s="61">
        <v>18000</v>
      </c>
      <c r="D21" s="61"/>
      <c r="E21" s="61">
        <v>0</v>
      </c>
      <c r="F21" s="113">
        <f t="shared" si="1"/>
        <v>18000</v>
      </c>
    </row>
    <row r="22" spans="1:18" s="134" customFormat="1" ht="24" thickBot="1">
      <c r="A22" s="555" t="s">
        <v>4</v>
      </c>
      <c r="B22" s="556"/>
      <c r="C22" s="135">
        <f>SUM(C16:C21)</f>
        <v>309000</v>
      </c>
      <c r="D22" s="135"/>
      <c r="E22" s="135">
        <f>SUM(E16:E21)</f>
        <v>29640</v>
      </c>
      <c r="F22" s="135">
        <f t="shared" si="1"/>
        <v>309000</v>
      </c>
      <c r="G22" s="133"/>
      <c r="H22" s="133"/>
      <c r="I22" s="133"/>
      <c r="J22" s="133"/>
      <c r="K22" s="133"/>
      <c r="L22" s="133"/>
      <c r="M22" s="133"/>
      <c r="N22" s="133"/>
      <c r="O22" s="133"/>
      <c r="P22" s="133"/>
      <c r="Q22" s="133"/>
      <c r="R22" s="133"/>
    </row>
    <row r="23" spans="1:18" ht="24" thickTop="1">
      <c r="A23" s="67" t="s">
        <v>19</v>
      </c>
      <c r="B23" s="68"/>
      <c r="C23" s="53"/>
      <c r="D23" s="53"/>
      <c r="E23" s="53"/>
      <c r="F23" s="53"/>
    </row>
    <row r="24" spans="1:18">
      <c r="A24" s="54" t="s">
        <v>20</v>
      </c>
      <c r="B24" s="55" t="s">
        <v>115</v>
      </c>
      <c r="C24" s="56">
        <v>1007000</v>
      </c>
      <c r="D24" s="56"/>
      <c r="E24" s="56">
        <v>265950</v>
      </c>
      <c r="F24" s="112">
        <f t="shared" ref="F24:F29" si="2">+C24-D24</f>
        <v>1007000</v>
      </c>
    </row>
    <row r="25" spans="1:18">
      <c r="A25" s="69" t="s">
        <v>21</v>
      </c>
      <c r="B25" s="68" t="s">
        <v>116</v>
      </c>
      <c r="C25" s="61">
        <v>65000</v>
      </c>
      <c r="D25" s="61"/>
      <c r="E25" s="61">
        <v>0</v>
      </c>
      <c r="F25" s="112">
        <f t="shared" si="2"/>
        <v>65000</v>
      </c>
    </row>
    <row r="26" spans="1:18">
      <c r="A26" s="69" t="s">
        <v>22</v>
      </c>
      <c r="B26" s="68" t="s">
        <v>26</v>
      </c>
      <c r="C26" s="61">
        <v>42000</v>
      </c>
      <c r="D26" s="61"/>
      <c r="E26" s="61">
        <v>10500</v>
      </c>
      <c r="F26" s="112">
        <f t="shared" si="2"/>
        <v>42000</v>
      </c>
    </row>
    <row r="27" spans="1:18">
      <c r="A27" s="69" t="s">
        <v>23</v>
      </c>
      <c r="B27" s="68" t="s">
        <v>28</v>
      </c>
      <c r="C27" s="61">
        <v>20000</v>
      </c>
      <c r="D27" s="61"/>
      <c r="E27" s="61">
        <v>0</v>
      </c>
      <c r="F27" s="112">
        <f t="shared" si="2"/>
        <v>20000</v>
      </c>
    </row>
    <row r="28" spans="1:18">
      <c r="A28" s="65" t="s">
        <v>24</v>
      </c>
      <c r="B28" s="66" t="s">
        <v>29</v>
      </c>
      <c r="C28" s="61">
        <v>80000</v>
      </c>
      <c r="D28" s="61"/>
      <c r="E28" s="61">
        <v>1017</v>
      </c>
      <c r="F28" s="113">
        <f t="shared" si="2"/>
        <v>80000</v>
      </c>
    </row>
    <row r="29" spans="1:18" s="134" customFormat="1" ht="24" thickBot="1">
      <c r="A29" s="555" t="s">
        <v>4</v>
      </c>
      <c r="B29" s="556"/>
      <c r="C29" s="135">
        <f>SUM(C24:C28)</f>
        <v>1214000</v>
      </c>
      <c r="D29" s="132"/>
      <c r="E29" s="132">
        <f>SUM(E24:E28)</f>
        <v>277467</v>
      </c>
      <c r="F29" s="135">
        <f t="shared" si="2"/>
        <v>1214000</v>
      </c>
      <c r="G29" s="133"/>
      <c r="H29" s="133"/>
      <c r="I29" s="133"/>
      <c r="J29" s="133"/>
      <c r="K29" s="133"/>
      <c r="L29" s="133"/>
      <c r="M29" s="133"/>
      <c r="N29" s="133"/>
      <c r="O29" s="133"/>
      <c r="P29" s="133"/>
      <c r="Q29" s="133"/>
      <c r="R29" s="133"/>
    </row>
    <row r="30" spans="1:18" ht="24" thickTop="1">
      <c r="A30" s="67" t="s">
        <v>30</v>
      </c>
      <c r="B30" s="71"/>
      <c r="C30" s="72"/>
      <c r="D30" s="72"/>
      <c r="E30" s="72"/>
      <c r="F30" s="72"/>
    </row>
    <row r="31" spans="1:18">
      <c r="A31" s="73" t="s">
        <v>25</v>
      </c>
      <c r="B31" s="55" t="s">
        <v>32</v>
      </c>
      <c r="C31" s="57"/>
      <c r="D31" s="57"/>
      <c r="E31" s="57"/>
      <c r="F31" s="57"/>
    </row>
    <row r="32" spans="1:18">
      <c r="A32" s="73"/>
      <c r="B32" s="55" t="s">
        <v>117</v>
      </c>
      <c r="C32" s="56">
        <v>130000</v>
      </c>
      <c r="D32" s="56"/>
      <c r="E32" s="56">
        <v>73224</v>
      </c>
      <c r="F32" s="112">
        <f>+C32-D32</f>
        <v>130000</v>
      </c>
    </row>
    <row r="33" spans="1:6">
      <c r="A33" s="73"/>
      <c r="B33" s="55" t="s">
        <v>118</v>
      </c>
      <c r="C33" s="56">
        <v>50000</v>
      </c>
      <c r="D33" s="56"/>
      <c r="E33" s="56">
        <v>0</v>
      </c>
      <c r="F33" s="112">
        <f>+C33-D33</f>
        <v>50000</v>
      </c>
    </row>
    <row r="34" spans="1:6">
      <c r="A34" s="73"/>
      <c r="B34" s="55" t="s">
        <v>119</v>
      </c>
      <c r="C34" s="56">
        <v>100000</v>
      </c>
      <c r="D34" s="56"/>
      <c r="E34" s="56">
        <v>0</v>
      </c>
      <c r="F34" s="112">
        <f>+C34-D34</f>
        <v>100000</v>
      </c>
    </row>
    <row r="35" spans="1:6">
      <c r="A35" s="76"/>
      <c r="B35" s="66" t="s">
        <v>120</v>
      </c>
      <c r="C35" s="91">
        <v>12000</v>
      </c>
      <c r="D35" s="91"/>
      <c r="E35" s="91">
        <v>1840</v>
      </c>
      <c r="F35" s="115">
        <f>+C35-D35</f>
        <v>12000</v>
      </c>
    </row>
    <row r="36" spans="1:6">
      <c r="A36" s="75"/>
      <c r="B36" s="51"/>
      <c r="C36" s="88"/>
      <c r="D36" s="88"/>
      <c r="E36" s="88"/>
      <c r="F36" s="116"/>
    </row>
    <row r="37" spans="1:6">
      <c r="A37" s="117"/>
      <c r="B37" s="118"/>
      <c r="C37" s="119"/>
      <c r="D37" s="119"/>
      <c r="E37" s="119"/>
      <c r="F37" s="120"/>
    </row>
    <row r="38" spans="1:6">
      <c r="A38" s="563" t="s">
        <v>199</v>
      </c>
      <c r="B38" s="564"/>
      <c r="C38" s="142" t="s">
        <v>194</v>
      </c>
      <c r="D38" s="144"/>
      <c r="E38" s="145" t="s">
        <v>195</v>
      </c>
      <c r="F38" s="139" t="s">
        <v>194</v>
      </c>
    </row>
    <row r="39" spans="1:6">
      <c r="A39" s="561"/>
      <c r="B39" s="562"/>
      <c r="C39" s="125" t="s">
        <v>3</v>
      </c>
      <c r="D39" s="146"/>
      <c r="E39" s="147" t="s">
        <v>201</v>
      </c>
      <c r="F39" s="140" t="s">
        <v>11</v>
      </c>
    </row>
    <row r="40" spans="1:6">
      <c r="A40" s="73" t="s">
        <v>31</v>
      </c>
      <c r="B40" s="55" t="s">
        <v>34</v>
      </c>
      <c r="C40" s="56">
        <v>30000</v>
      </c>
      <c r="D40" s="56"/>
      <c r="E40" s="56">
        <v>24049</v>
      </c>
      <c r="F40" s="112">
        <f t="shared" ref="F40:F56" si="3">+C40-D40</f>
        <v>30000</v>
      </c>
    </row>
    <row r="41" spans="1:6">
      <c r="A41" s="73" t="s">
        <v>33</v>
      </c>
      <c r="B41" s="55" t="s">
        <v>121</v>
      </c>
      <c r="C41" s="56"/>
      <c r="D41" s="56"/>
      <c r="E41" s="56"/>
      <c r="F41" s="112">
        <f t="shared" si="3"/>
        <v>0</v>
      </c>
    </row>
    <row r="42" spans="1:6">
      <c r="A42" s="73"/>
      <c r="B42" s="55" t="s">
        <v>36</v>
      </c>
      <c r="C42" s="56">
        <v>25000</v>
      </c>
      <c r="D42" s="56"/>
      <c r="E42" s="56">
        <v>0</v>
      </c>
      <c r="F42" s="112">
        <f t="shared" si="3"/>
        <v>25000</v>
      </c>
    </row>
    <row r="43" spans="1:6">
      <c r="A43" s="73"/>
      <c r="B43" s="55" t="s">
        <v>37</v>
      </c>
      <c r="C43" s="56">
        <v>25000</v>
      </c>
      <c r="D43" s="56"/>
      <c r="E43" s="56">
        <v>0</v>
      </c>
      <c r="F43" s="112">
        <f t="shared" si="3"/>
        <v>25000</v>
      </c>
    </row>
    <row r="44" spans="1:6">
      <c r="A44" s="73"/>
      <c r="B44" s="55" t="s">
        <v>122</v>
      </c>
      <c r="C44" s="56">
        <v>100000</v>
      </c>
      <c r="D44" s="56"/>
      <c r="E44" s="56">
        <v>19600</v>
      </c>
      <c r="F44" s="112">
        <f t="shared" si="3"/>
        <v>100000</v>
      </c>
    </row>
    <row r="45" spans="1:6">
      <c r="A45" s="73"/>
      <c r="B45" s="55" t="s">
        <v>123</v>
      </c>
      <c r="C45" s="56">
        <v>15000</v>
      </c>
      <c r="D45" s="56"/>
      <c r="E45" s="56">
        <v>0</v>
      </c>
      <c r="F45" s="112">
        <f t="shared" si="3"/>
        <v>15000</v>
      </c>
    </row>
    <row r="46" spans="1:6">
      <c r="A46" s="73"/>
      <c r="B46" s="55" t="s">
        <v>124</v>
      </c>
      <c r="C46" s="56">
        <v>20000</v>
      </c>
      <c r="D46" s="56"/>
      <c r="E46" s="56">
        <v>0</v>
      </c>
      <c r="F46" s="112">
        <f t="shared" si="3"/>
        <v>20000</v>
      </c>
    </row>
    <row r="47" spans="1:6">
      <c r="A47" s="101"/>
      <c r="B47" s="100" t="s">
        <v>125</v>
      </c>
      <c r="C47" s="90">
        <v>20000</v>
      </c>
      <c r="D47" s="90"/>
      <c r="E47" s="90">
        <v>0</v>
      </c>
      <c r="F47" s="148">
        <f t="shared" si="3"/>
        <v>20000</v>
      </c>
    </row>
    <row r="48" spans="1:6">
      <c r="A48" s="73"/>
      <c r="B48" s="55" t="s">
        <v>126</v>
      </c>
      <c r="C48" s="56">
        <v>50000</v>
      </c>
      <c r="D48" s="56"/>
      <c r="E48" s="56">
        <v>0</v>
      </c>
      <c r="F48" s="112">
        <f t="shared" si="3"/>
        <v>50000</v>
      </c>
    </row>
    <row r="49" spans="1:18">
      <c r="A49" s="73"/>
      <c r="B49" s="55" t="s">
        <v>127</v>
      </c>
      <c r="C49" s="56">
        <v>50000</v>
      </c>
      <c r="D49" s="56"/>
      <c r="E49" s="56">
        <v>0</v>
      </c>
      <c r="F49" s="112">
        <f t="shared" si="3"/>
        <v>50000</v>
      </c>
    </row>
    <row r="50" spans="1:18">
      <c r="A50" s="73"/>
      <c r="B50" s="55" t="s">
        <v>128</v>
      </c>
      <c r="C50" s="56">
        <v>40000</v>
      </c>
      <c r="D50" s="56"/>
      <c r="E50" s="56">
        <v>0</v>
      </c>
      <c r="F50" s="112">
        <f t="shared" si="3"/>
        <v>40000</v>
      </c>
    </row>
    <row r="51" spans="1:18">
      <c r="A51" s="73"/>
      <c r="B51" s="13" t="s">
        <v>129</v>
      </c>
      <c r="C51" s="56">
        <v>10000</v>
      </c>
      <c r="D51" s="56"/>
      <c r="E51" s="56">
        <v>0</v>
      </c>
      <c r="F51" s="112">
        <f t="shared" si="3"/>
        <v>10000</v>
      </c>
    </row>
    <row r="52" spans="1:18">
      <c r="A52" s="73"/>
      <c r="B52" s="55" t="s">
        <v>130</v>
      </c>
      <c r="C52" s="56">
        <v>30000</v>
      </c>
      <c r="D52" s="56"/>
      <c r="E52" s="56">
        <v>30000</v>
      </c>
      <c r="F52" s="112">
        <f t="shared" si="3"/>
        <v>30000</v>
      </c>
    </row>
    <row r="53" spans="1:18">
      <c r="A53" s="73" t="s">
        <v>35</v>
      </c>
      <c r="B53" s="55" t="s">
        <v>84</v>
      </c>
      <c r="C53" s="56"/>
      <c r="D53" s="56"/>
      <c r="E53" s="56"/>
      <c r="F53" s="112">
        <f t="shared" si="3"/>
        <v>0</v>
      </c>
    </row>
    <row r="54" spans="1:18">
      <c r="A54" s="73"/>
      <c r="B54" s="55" t="s">
        <v>131</v>
      </c>
      <c r="C54" s="56">
        <v>600000</v>
      </c>
      <c r="D54" s="56"/>
      <c r="E54" s="56">
        <v>0</v>
      </c>
      <c r="F54" s="112">
        <f t="shared" si="3"/>
        <v>600000</v>
      </c>
    </row>
    <row r="55" spans="1:18">
      <c r="A55" s="76"/>
      <c r="B55" s="66" t="s">
        <v>132</v>
      </c>
      <c r="C55" s="91">
        <v>50000</v>
      </c>
      <c r="D55" s="91"/>
      <c r="E55" s="91">
        <v>0</v>
      </c>
      <c r="F55" s="115">
        <f t="shared" si="3"/>
        <v>50000</v>
      </c>
    </row>
    <row r="56" spans="1:18" s="134" customFormat="1" ht="24" thickBot="1">
      <c r="A56" s="568" t="s">
        <v>4</v>
      </c>
      <c r="B56" s="569"/>
      <c r="C56" s="141">
        <f>SUM(C32:C55)</f>
        <v>1357000</v>
      </c>
      <c r="D56" s="136"/>
      <c r="E56" s="136">
        <f>SUM(E32:E55)</f>
        <v>148713</v>
      </c>
      <c r="F56" s="141">
        <f t="shared" si="3"/>
        <v>1357000</v>
      </c>
      <c r="G56" s="133"/>
      <c r="H56" s="133"/>
      <c r="I56" s="133"/>
      <c r="J56" s="133"/>
      <c r="K56" s="133"/>
      <c r="L56" s="133"/>
      <c r="M56" s="133"/>
      <c r="N56" s="133"/>
      <c r="O56" s="133"/>
      <c r="P56" s="133"/>
      <c r="Q56" s="133"/>
      <c r="R56" s="133"/>
    </row>
    <row r="57" spans="1:18" ht="24" thickTop="1">
      <c r="A57" s="67" t="s">
        <v>41</v>
      </c>
      <c r="B57" s="68"/>
      <c r="C57" s="53"/>
      <c r="D57" s="53"/>
      <c r="E57" s="53"/>
      <c r="F57" s="53"/>
    </row>
    <row r="58" spans="1:18">
      <c r="A58" s="73" t="s">
        <v>38</v>
      </c>
      <c r="B58" s="55" t="s">
        <v>43</v>
      </c>
      <c r="C58" s="56">
        <v>40000</v>
      </c>
      <c r="D58" s="153"/>
      <c r="E58" s="154">
        <v>8572.92</v>
      </c>
      <c r="F58" s="155">
        <f>+C58-D58</f>
        <v>40000</v>
      </c>
    </row>
    <row r="59" spans="1:18">
      <c r="A59" s="73" t="s">
        <v>40</v>
      </c>
      <c r="B59" s="55" t="s">
        <v>133</v>
      </c>
      <c r="C59" s="56">
        <v>5000</v>
      </c>
      <c r="D59" s="56"/>
      <c r="E59" s="56">
        <v>0</v>
      </c>
      <c r="F59" s="112">
        <f>+C59-D59</f>
        <v>5000</v>
      </c>
    </row>
    <row r="60" spans="1:18">
      <c r="A60" s="73" t="s">
        <v>42</v>
      </c>
      <c r="B60" s="55" t="s">
        <v>47</v>
      </c>
      <c r="C60" s="56">
        <v>10000</v>
      </c>
      <c r="D60" s="56"/>
      <c r="E60" s="56">
        <v>0</v>
      </c>
      <c r="F60" s="112">
        <f>+C60-D60</f>
        <v>10000</v>
      </c>
    </row>
    <row r="61" spans="1:18">
      <c r="A61" s="74" t="s">
        <v>44</v>
      </c>
      <c r="B61" s="64" t="s">
        <v>189</v>
      </c>
      <c r="C61" s="61">
        <v>10000</v>
      </c>
      <c r="D61" s="61"/>
      <c r="E61" s="61">
        <v>0</v>
      </c>
      <c r="F61" s="112">
        <f>+C61-D61</f>
        <v>10000</v>
      </c>
    </row>
    <row r="62" spans="1:18">
      <c r="A62" s="74" t="s">
        <v>45</v>
      </c>
      <c r="B62" s="64" t="s">
        <v>50</v>
      </c>
      <c r="C62" s="61"/>
      <c r="D62" s="61"/>
      <c r="E62" s="61"/>
      <c r="F62" s="112"/>
    </row>
    <row r="63" spans="1:18">
      <c r="A63" s="74"/>
      <c r="B63" s="64" t="s">
        <v>134</v>
      </c>
      <c r="C63" s="61">
        <v>10000</v>
      </c>
      <c r="D63" s="61"/>
      <c r="E63" s="61">
        <v>360</v>
      </c>
      <c r="F63" s="112">
        <f t="shared" ref="F63:F69" si="4">+C63-D63</f>
        <v>10000</v>
      </c>
    </row>
    <row r="64" spans="1:18">
      <c r="A64" s="74"/>
      <c r="B64" s="64" t="s">
        <v>135</v>
      </c>
      <c r="C64" s="61">
        <v>285000</v>
      </c>
      <c r="D64" s="61"/>
      <c r="E64" s="61">
        <v>0</v>
      </c>
      <c r="F64" s="112">
        <f t="shared" si="4"/>
        <v>285000</v>
      </c>
    </row>
    <row r="65" spans="1:6">
      <c r="A65" s="74" t="s">
        <v>46</v>
      </c>
      <c r="B65" s="64" t="s">
        <v>52</v>
      </c>
      <c r="C65" s="61">
        <v>5000</v>
      </c>
      <c r="D65" s="61"/>
      <c r="E65" s="61">
        <v>0</v>
      </c>
      <c r="F65" s="112">
        <f t="shared" si="4"/>
        <v>5000</v>
      </c>
    </row>
    <row r="66" spans="1:6">
      <c r="A66" s="74" t="s">
        <v>48</v>
      </c>
      <c r="B66" s="64" t="s">
        <v>56</v>
      </c>
      <c r="C66" s="61">
        <v>100000</v>
      </c>
      <c r="D66" s="61">
        <v>0</v>
      </c>
      <c r="E66" s="61">
        <v>0</v>
      </c>
      <c r="F66" s="112">
        <f t="shared" si="4"/>
        <v>100000</v>
      </c>
    </row>
    <row r="67" spans="1:6">
      <c r="A67" s="74" t="s">
        <v>49</v>
      </c>
      <c r="B67" s="64" t="s">
        <v>58</v>
      </c>
      <c r="C67" s="61">
        <v>10000</v>
      </c>
      <c r="D67" s="61">
        <v>0</v>
      </c>
      <c r="E67" s="61">
        <v>0</v>
      </c>
      <c r="F67" s="112">
        <f t="shared" si="4"/>
        <v>10000</v>
      </c>
    </row>
    <row r="68" spans="1:6">
      <c r="A68" s="74" t="s">
        <v>51</v>
      </c>
      <c r="B68" s="64" t="s">
        <v>60</v>
      </c>
      <c r="C68" s="61">
        <v>12000</v>
      </c>
      <c r="D68" s="61">
        <v>0</v>
      </c>
      <c r="E68" s="61">
        <v>0</v>
      </c>
      <c r="F68" s="112">
        <f t="shared" si="4"/>
        <v>12000</v>
      </c>
    </row>
    <row r="69" spans="1:6">
      <c r="A69" s="74" t="s">
        <v>53</v>
      </c>
      <c r="B69" s="64" t="s">
        <v>61</v>
      </c>
      <c r="C69" s="61">
        <v>200</v>
      </c>
      <c r="D69" s="61">
        <v>0</v>
      </c>
      <c r="E69" s="61">
        <v>0</v>
      </c>
      <c r="F69" s="112">
        <f t="shared" si="4"/>
        <v>200</v>
      </c>
    </row>
    <row r="70" spans="1:6">
      <c r="A70" s="76"/>
      <c r="B70" s="66"/>
      <c r="C70" s="91"/>
      <c r="D70" s="91"/>
      <c r="E70" s="91"/>
      <c r="F70" s="115"/>
    </row>
    <row r="71" spans="1:6">
      <c r="A71" s="75"/>
      <c r="B71" s="51"/>
      <c r="C71" s="88"/>
      <c r="D71" s="88"/>
      <c r="E71" s="88"/>
      <c r="F71" s="116"/>
    </row>
    <row r="72" spans="1:6">
      <c r="A72" s="117"/>
      <c r="B72" s="118"/>
      <c r="C72" s="119"/>
      <c r="D72" s="119"/>
      <c r="E72" s="119"/>
      <c r="F72" s="120"/>
    </row>
    <row r="73" spans="1:6">
      <c r="A73" s="563" t="s">
        <v>199</v>
      </c>
      <c r="B73" s="564"/>
      <c r="C73" s="110" t="s">
        <v>194</v>
      </c>
      <c r="D73" s="144" t="s">
        <v>195</v>
      </c>
      <c r="E73" s="145" t="s">
        <v>195</v>
      </c>
      <c r="F73" s="139" t="s">
        <v>194</v>
      </c>
    </row>
    <row r="74" spans="1:6">
      <c r="A74" s="561"/>
      <c r="B74" s="562"/>
      <c r="C74" s="125" t="s">
        <v>3</v>
      </c>
      <c r="D74" s="146" t="s">
        <v>196</v>
      </c>
      <c r="E74" s="147" t="s">
        <v>201</v>
      </c>
      <c r="F74" s="140" t="s">
        <v>11</v>
      </c>
    </row>
    <row r="75" spans="1:6">
      <c r="A75" s="74" t="s">
        <v>55</v>
      </c>
      <c r="B75" s="64" t="s">
        <v>136</v>
      </c>
      <c r="C75" s="61"/>
      <c r="D75" s="61"/>
      <c r="E75" s="61"/>
      <c r="F75" s="112"/>
    </row>
    <row r="76" spans="1:6">
      <c r="A76" s="74"/>
      <c r="B76" s="64" t="s">
        <v>63</v>
      </c>
      <c r="C76" s="61">
        <v>145728</v>
      </c>
      <c r="D76" s="61">
        <v>0</v>
      </c>
      <c r="E76" s="61">
        <v>0</v>
      </c>
      <c r="F76" s="112">
        <f t="shared" ref="F76:F82" si="5">+C76-D76</f>
        <v>145728</v>
      </c>
    </row>
    <row r="77" spans="1:6">
      <c r="A77" s="74"/>
      <c r="B77" s="64" t="s">
        <v>137</v>
      </c>
      <c r="C77" s="61">
        <v>12672</v>
      </c>
      <c r="D77" s="61">
        <v>0</v>
      </c>
      <c r="E77" s="61">
        <v>0</v>
      </c>
      <c r="F77" s="112">
        <f t="shared" si="5"/>
        <v>12672</v>
      </c>
    </row>
    <row r="78" spans="1:6">
      <c r="A78" s="74"/>
      <c r="B78" s="64" t="s">
        <v>64</v>
      </c>
      <c r="C78" s="61">
        <v>63360</v>
      </c>
      <c r="D78" s="61">
        <v>0</v>
      </c>
      <c r="E78" s="61">
        <v>0</v>
      </c>
      <c r="F78" s="112">
        <f t="shared" si="5"/>
        <v>63360</v>
      </c>
    </row>
    <row r="79" spans="1:6">
      <c r="A79" s="74"/>
      <c r="B79" s="64" t="s">
        <v>138</v>
      </c>
      <c r="C79" s="61">
        <v>33600</v>
      </c>
      <c r="D79" s="61">
        <v>0</v>
      </c>
      <c r="E79" s="61">
        <v>0</v>
      </c>
      <c r="F79" s="112">
        <f t="shared" si="5"/>
        <v>33600</v>
      </c>
    </row>
    <row r="80" spans="1:6">
      <c r="A80" s="74" t="s">
        <v>57</v>
      </c>
      <c r="B80" s="64" t="s">
        <v>139</v>
      </c>
      <c r="C80" s="61">
        <v>56000</v>
      </c>
      <c r="D80" s="61">
        <v>0</v>
      </c>
      <c r="E80" s="61">
        <v>0</v>
      </c>
      <c r="F80" s="112">
        <f t="shared" si="5"/>
        <v>56000</v>
      </c>
    </row>
    <row r="81" spans="1:18">
      <c r="A81" s="74" t="s">
        <v>59</v>
      </c>
      <c r="B81" s="64" t="s">
        <v>140</v>
      </c>
      <c r="C81" s="61">
        <v>30000</v>
      </c>
      <c r="D81" s="61">
        <v>0</v>
      </c>
      <c r="E81" s="61">
        <v>0</v>
      </c>
      <c r="F81" s="112">
        <f t="shared" si="5"/>
        <v>30000</v>
      </c>
    </row>
    <row r="82" spans="1:18">
      <c r="A82" s="74" t="s">
        <v>62</v>
      </c>
      <c r="B82" s="64" t="s">
        <v>141</v>
      </c>
      <c r="C82" s="61">
        <v>20000</v>
      </c>
      <c r="D82" s="91">
        <v>0</v>
      </c>
      <c r="E82" s="91">
        <v>0</v>
      </c>
      <c r="F82" s="112">
        <f t="shared" si="5"/>
        <v>20000</v>
      </c>
    </row>
    <row r="83" spans="1:18" s="134" customFormat="1" ht="24" thickBot="1">
      <c r="A83" s="555" t="s">
        <v>4</v>
      </c>
      <c r="B83" s="556"/>
      <c r="C83" s="135">
        <f>SUM(C58:C82)</f>
        <v>848560</v>
      </c>
      <c r="D83" s="156">
        <f>SUM(D58:D82)</f>
        <v>0</v>
      </c>
      <c r="E83" s="156">
        <f>SUM(E58:E82)</f>
        <v>8932.92</v>
      </c>
      <c r="F83" s="156">
        <f>SUM(F58:F82)</f>
        <v>848560</v>
      </c>
      <c r="G83" s="133"/>
      <c r="H83" s="133"/>
      <c r="I83" s="133"/>
      <c r="J83" s="133"/>
      <c r="K83" s="133"/>
      <c r="L83" s="133"/>
      <c r="M83" s="133"/>
      <c r="N83" s="133"/>
      <c r="O83" s="133"/>
      <c r="P83" s="133"/>
      <c r="Q83" s="133"/>
      <c r="R83" s="133"/>
    </row>
    <row r="84" spans="1:18" ht="24" thickTop="1">
      <c r="A84" s="63" t="s">
        <v>65</v>
      </c>
      <c r="B84" s="64"/>
      <c r="C84" s="62"/>
      <c r="D84" s="62"/>
      <c r="E84" s="62"/>
      <c r="F84" s="62"/>
    </row>
    <row r="85" spans="1:18">
      <c r="A85" s="74" t="s">
        <v>66</v>
      </c>
      <c r="B85" s="64" t="s">
        <v>68</v>
      </c>
      <c r="C85" s="61">
        <v>70000</v>
      </c>
      <c r="D85" s="124">
        <v>10449.99</v>
      </c>
      <c r="E85" s="124">
        <v>10449.99</v>
      </c>
      <c r="F85" s="155">
        <f>+C85-D85</f>
        <v>59550.01</v>
      </c>
    </row>
    <row r="86" spans="1:18">
      <c r="A86" s="74" t="s">
        <v>67</v>
      </c>
      <c r="B86" s="64" t="s">
        <v>69</v>
      </c>
      <c r="C86" s="61">
        <v>5000</v>
      </c>
      <c r="D86" s="124">
        <v>561.1</v>
      </c>
      <c r="E86" s="124">
        <v>561.1</v>
      </c>
      <c r="F86" s="155">
        <f>+C86-D86</f>
        <v>4438.8999999999996</v>
      </c>
    </row>
    <row r="87" spans="1:18">
      <c r="A87" s="74" t="s">
        <v>70</v>
      </c>
      <c r="B87" s="64" t="s">
        <v>142</v>
      </c>
      <c r="C87" s="61">
        <v>2000</v>
      </c>
      <c r="D87" s="124">
        <v>0</v>
      </c>
      <c r="E87" s="124">
        <v>0</v>
      </c>
      <c r="F87" s="155">
        <f>+C87-D87</f>
        <v>2000</v>
      </c>
    </row>
    <row r="88" spans="1:18">
      <c r="A88" s="74" t="s">
        <v>71</v>
      </c>
      <c r="B88" s="64" t="s">
        <v>72</v>
      </c>
      <c r="C88" s="61">
        <v>20000</v>
      </c>
      <c r="D88" s="124">
        <v>16552.099999999999</v>
      </c>
      <c r="E88" s="124">
        <v>16552.099999999999</v>
      </c>
      <c r="F88" s="157">
        <f>+C88-D88</f>
        <v>3447.9000000000015</v>
      </c>
    </row>
    <row r="89" spans="1:18" s="134" customFormat="1" ht="24" thickBot="1">
      <c r="A89" s="555" t="s">
        <v>4</v>
      </c>
      <c r="B89" s="558"/>
      <c r="C89" s="135">
        <f>SUM(C85:C88)</f>
        <v>97000</v>
      </c>
      <c r="D89" s="137">
        <f>SUM(D85:D88)</f>
        <v>27563.19</v>
      </c>
      <c r="E89" s="137">
        <f>SUM(E85:E88)</f>
        <v>27563.19</v>
      </c>
      <c r="F89" s="156">
        <f>+C89-D89</f>
        <v>69436.81</v>
      </c>
      <c r="G89" s="133"/>
      <c r="H89" s="133"/>
      <c r="I89" s="133"/>
      <c r="J89" s="133"/>
      <c r="K89" s="133"/>
      <c r="L89" s="133"/>
      <c r="M89" s="133"/>
      <c r="N89" s="133"/>
      <c r="O89" s="133"/>
      <c r="P89" s="133"/>
      <c r="Q89" s="133"/>
      <c r="R89" s="133"/>
    </row>
    <row r="90" spans="1:18" ht="24" thickTop="1">
      <c r="A90" s="67" t="s">
        <v>73</v>
      </c>
      <c r="B90" s="68"/>
      <c r="C90" s="72"/>
      <c r="D90" s="72"/>
      <c r="E90" s="72"/>
      <c r="F90" s="121"/>
    </row>
    <row r="91" spans="1:18">
      <c r="A91" s="74"/>
      <c r="B91" s="64" t="s">
        <v>143</v>
      </c>
      <c r="C91" s="61">
        <v>5000</v>
      </c>
      <c r="D91" s="56">
        <v>0</v>
      </c>
      <c r="E91" s="56">
        <v>0</v>
      </c>
      <c r="F91" s="112">
        <f t="shared" ref="F91:F104" si="6">+C91-D91</f>
        <v>5000</v>
      </c>
    </row>
    <row r="92" spans="1:18">
      <c r="A92" s="74"/>
      <c r="B92" s="64" t="s">
        <v>144</v>
      </c>
      <c r="C92" s="61">
        <v>5000</v>
      </c>
      <c r="D92" s="56">
        <v>0</v>
      </c>
      <c r="E92" s="56">
        <v>0</v>
      </c>
      <c r="F92" s="112">
        <f t="shared" si="6"/>
        <v>5000</v>
      </c>
    </row>
    <row r="93" spans="1:18">
      <c r="A93" s="74"/>
      <c r="B93" s="64" t="s">
        <v>145</v>
      </c>
      <c r="C93" s="61">
        <v>17000</v>
      </c>
      <c r="D93" s="56">
        <v>0</v>
      </c>
      <c r="E93" s="56">
        <v>0</v>
      </c>
      <c r="F93" s="112">
        <f t="shared" si="6"/>
        <v>17000</v>
      </c>
    </row>
    <row r="94" spans="1:18">
      <c r="A94" s="74"/>
      <c r="B94" s="19" t="s">
        <v>146</v>
      </c>
      <c r="C94" s="61">
        <v>5000</v>
      </c>
      <c r="D94" s="56">
        <v>0</v>
      </c>
      <c r="E94" s="56">
        <v>0</v>
      </c>
      <c r="F94" s="112">
        <f t="shared" si="6"/>
        <v>5000</v>
      </c>
    </row>
    <row r="95" spans="1:18">
      <c r="A95" s="74"/>
      <c r="B95" s="64" t="s">
        <v>147</v>
      </c>
      <c r="C95" s="61">
        <v>15000</v>
      </c>
      <c r="D95" s="56">
        <v>0</v>
      </c>
      <c r="E95" s="56">
        <v>0</v>
      </c>
      <c r="F95" s="112">
        <f t="shared" si="6"/>
        <v>15000</v>
      </c>
    </row>
    <row r="96" spans="1:18">
      <c r="A96" s="74"/>
      <c r="B96" s="64" t="s">
        <v>148</v>
      </c>
      <c r="C96" s="61">
        <v>12545</v>
      </c>
      <c r="D96" s="56">
        <v>0</v>
      </c>
      <c r="E96" s="56">
        <v>0</v>
      </c>
      <c r="F96" s="112">
        <f t="shared" si="6"/>
        <v>12545</v>
      </c>
    </row>
    <row r="97" spans="1:6">
      <c r="A97" s="74"/>
      <c r="B97" s="64" t="s">
        <v>149</v>
      </c>
      <c r="C97" s="61">
        <v>12000</v>
      </c>
      <c r="D97" s="56">
        <v>0</v>
      </c>
      <c r="E97" s="56">
        <v>0</v>
      </c>
      <c r="F97" s="112">
        <f t="shared" si="6"/>
        <v>12000</v>
      </c>
    </row>
    <row r="98" spans="1:6">
      <c r="A98" s="74"/>
      <c r="B98" s="64" t="s">
        <v>150</v>
      </c>
      <c r="C98" s="61">
        <v>12000</v>
      </c>
      <c r="D98" s="56">
        <v>0</v>
      </c>
      <c r="E98" s="56">
        <v>0</v>
      </c>
      <c r="F98" s="112">
        <f t="shared" si="6"/>
        <v>12000</v>
      </c>
    </row>
    <row r="99" spans="1:6">
      <c r="A99" s="74"/>
      <c r="B99" s="64" t="s">
        <v>152</v>
      </c>
      <c r="C99" s="61">
        <v>30000</v>
      </c>
      <c r="D99" s="56">
        <v>0</v>
      </c>
      <c r="E99" s="56">
        <v>0</v>
      </c>
      <c r="F99" s="112">
        <f t="shared" si="6"/>
        <v>30000</v>
      </c>
    </row>
    <row r="100" spans="1:6">
      <c r="A100" s="74"/>
      <c r="B100" s="19" t="s">
        <v>151</v>
      </c>
      <c r="C100" s="61">
        <v>10000</v>
      </c>
      <c r="D100" s="56">
        <v>0</v>
      </c>
      <c r="E100" s="56">
        <v>0</v>
      </c>
      <c r="F100" s="112">
        <f t="shared" si="6"/>
        <v>10000</v>
      </c>
    </row>
    <row r="101" spans="1:6">
      <c r="A101" s="74"/>
      <c r="B101" s="64" t="s">
        <v>153</v>
      </c>
      <c r="C101" s="61">
        <v>5000</v>
      </c>
      <c r="D101" s="56">
        <v>0</v>
      </c>
      <c r="E101" s="56">
        <v>0</v>
      </c>
      <c r="F101" s="112">
        <f t="shared" si="6"/>
        <v>5000</v>
      </c>
    </row>
    <row r="102" spans="1:6">
      <c r="A102" s="74"/>
      <c r="B102" s="64" t="s">
        <v>154</v>
      </c>
      <c r="C102" s="61">
        <v>10000</v>
      </c>
      <c r="D102" s="56">
        <v>0</v>
      </c>
      <c r="E102" s="56">
        <v>0</v>
      </c>
      <c r="F102" s="112">
        <f t="shared" si="6"/>
        <v>10000</v>
      </c>
    </row>
    <row r="103" spans="1:6">
      <c r="A103" s="74"/>
      <c r="B103" s="64" t="s">
        <v>155</v>
      </c>
      <c r="C103" s="61">
        <v>153600</v>
      </c>
      <c r="D103" s="56">
        <v>0</v>
      </c>
      <c r="E103" s="56">
        <v>0</v>
      </c>
      <c r="F103" s="112">
        <f t="shared" si="6"/>
        <v>153600</v>
      </c>
    </row>
    <row r="104" spans="1:6">
      <c r="A104" s="74"/>
      <c r="B104" s="19" t="s">
        <v>156</v>
      </c>
      <c r="C104" s="61">
        <v>94000</v>
      </c>
      <c r="D104" s="56">
        <v>0</v>
      </c>
      <c r="E104" s="56">
        <v>0</v>
      </c>
      <c r="F104" s="112">
        <f t="shared" si="6"/>
        <v>94000</v>
      </c>
    </row>
    <row r="105" spans="1:6">
      <c r="A105" s="76"/>
      <c r="B105" s="66"/>
      <c r="C105" s="91"/>
      <c r="D105" s="91"/>
      <c r="E105" s="91"/>
      <c r="F105" s="115"/>
    </row>
    <row r="106" spans="1:6">
      <c r="A106" s="75"/>
      <c r="B106" s="51"/>
      <c r="C106" s="88"/>
      <c r="D106" s="88"/>
      <c r="E106" s="88"/>
      <c r="F106" s="116"/>
    </row>
    <row r="107" spans="1:6">
      <c r="A107" s="117"/>
      <c r="B107" s="118"/>
      <c r="C107" s="119"/>
      <c r="D107" s="119"/>
      <c r="E107" s="119"/>
      <c r="F107" s="120"/>
    </row>
    <row r="108" spans="1:6">
      <c r="A108" s="563" t="s">
        <v>199</v>
      </c>
      <c r="B108" s="564"/>
      <c r="C108" s="110" t="s">
        <v>194</v>
      </c>
      <c r="D108" s="144" t="s">
        <v>195</v>
      </c>
      <c r="E108" s="145" t="s">
        <v>195</v>
      </c>
      <c r="F108" s="139" t="s">
        <v>194</v>
      </c>
    </row>
    <row r="109" spans="1:6">
      <c r="A109" s="561"/>
      <c r="B109" s="562"/>
      <c r="C109" s="125" t="s">
        <v>3</v>
      </c>
      <c r="D109" s="146" t="s">
        <v>196</v>
      </c>
      <c r="E109" s="147" t="s">
        <v>201</v>
      </c>
      <c r="F109" s="140" t="s">
        <v>11</v>
      </c>
    </row>
    <row r="110" spans="1:6">
      <c r="A110" s="74"/>
      <c r="B110" s="19" t="s">
        <v>157</v>
      </c>
      <c r="C110" s="61">
        <v>24000</v>
      </c>
      <c r="D110" s="56">
        <v>0</v>
      </c>
      <c r="E110" s="56">
        <v>0</v>
      </c>
      <c r="F110" s="112">
        <f>+C110-D110</f>
        <v>24000</v>
      </c>
    </row>
    <row r="111" spans="1:6">
      <c r="A111" s="74"/>
      <c r="B111" s="64" t="s">
        <v>158</v>
      </c>
      <c r="C111" s="61">
        <v>80000</v>
      </c>
      <c r="D111" s="56">
        <v>0</v>
      </c>
      <c r="E111" s="56">
        <v>0</v>
      </c>
      <c r="F111" s="112">
        <f>+C111-D111</f>
        <v>80000</v>
      </c>
    </row>
    <row r="112" spans="1:6">
      <c r="A112" s="74"/>
      <c r="B112" s="64" t="s">
        <v>159</v>
      </c>
      <c r="C112" s="61">
        <v>30000</v>
      </c>
      <c r="D112" s="56">
        <v>0</v>
      </c>
      <c r="E112" s="56">
        <v>0</v>
      </c>
      <c r="F112" s="112">
        <f>+C112-D112</f>
        <v>30000</v>
      </c>
    </row>
    <row r="113" spans="1:18">
      <c r="A113" s="74"/>
      <c r="B113" s="64" t="s">
        <v>160</v>
      </c>
      <c r="C113" s="61">
        <v>20000</v>
      </c>
      <c r="D113" s="91">
        <v>0</v>
      </c>
      <c r="E113" s="91">
        <v>0</v>
      </c>
      <c r="F113" s="112">
        <f>+C113-D113</f>
        <v>20000</v>
      </c>
    </row>
    <row r="114" spans="1:18" s="134" customFormat="1" ht="24" thickBot="1">
      <c r="A114" s="555" t="s">
        <v>4</v>
      </c>
      <c r="B114" s="556"/>
      <c r="C114" s="132">
        <f>SUM(C91:C113)</f>
        <v>540145</v>
      </c>
      <c r="D114" s="137">
        <f>SUM(D110:D113)</f>
        <v>0</v>
      </c>
      <c r="E114" s="137">
        <f>SUM(E110:E113)</f>
        <v>0</v>
      </c>
      <c r="F114" s="135">
        <f>+C114-D114</f>
        <v>540145</v>
      </c>
      <c r="G114" s="133"/>
      <c r="H114" s="133"/>
      <c r="I114" s="133"/>
      <c r="J114" s="133"/>
      <c r="K114" s="133"/>
      <c r="L114" s="133"/>
      <c r="M114" s="133"/>
      <c r="N114" s="133"/>
      <c r="O114" s="133"/>
      <c r="P114" s="133"/>
      <c r="Q114" s="133"/>
      <c r="R114" s="133"/>
    </row>
    <row r="115" spans="1:18" ht="24" thickTop="1">
      <c r="A115" s="63" t="s">
        <v>161</v>
      </c>
      <c r="B115" s="64"/>
      <c r="C115" s="62"/>
      <c r="D115" s="62"/>
      <c r="E115" s="62"/>
      <c r="F115" s="62"/>
    </row>
    <row r="116" spans="1:18">
      <c r="A116" s="74"/>
      <c r="B116" s="64" t="s">
        <v>162</v>
      </c>
      <c r="C116" s="61">
        <v>240000</v>
      </c>
      <c r="D116" s="123">
        <v>60000</v>
      </c>
      <c r="E116" s="123">
        <v>60000</v>
      </c>
      <c r="F116" s="112">
        <f>+C116-D116</f>
        <v>180000</v>
      </c>
    </row>
    <row r="117" spans="1:18">
      <c r="A117" s="74"/>
      <c r="B117" s="64" t="s">
        <v>163</v>
      </c>
      <c r="C117" s="61">
        <v>696000</v>
      </c>
      <c r="D117" s="56">
        <v>0</v>
      </c>
      <c r="E117" s="56">
        <v>0</v>
      </c>
      <c r="F117" s="112">
        <f>+C117-D117</f>
        <v>696000</v>
      </c>
    </row>
    <row r="118" spans="1:18">
      <c r="A118" s="74"/>
      <c r="B118" s="64" t="s">
        <v>74</v>
      </c>
      <c r="C118" s="61">
        <v>42000</v>
      </c>
      <c r="D118" s="56">
        <v>0</v>
      </c>
      <c r="E118" s="56">
        <v>0</v>
      </c>
      <c r="F118" s="112">
        <f>+C118-D118</f>
        <v>42000</v>
      </c>
    </row>
    <row r="119" spans="1:18">
      <c r="A119" s="74"/>
      <c r="B119" s="64" t="s">
        <v>164</v>
      </c>
      <c r="C119" s="61">
        <v>100000</v>
      </c>
      <c r="D119" s="91">
        <v>0</v>
      </c>
      <c r="E119" s="91">
        <v>0</v>
      </c>
      <c r="F119" s="112">
        <f>+C119-D119</f>
        <v>100000</v>
      </c>
    </row>
    <row r="120" spans="1:18" s="134" customFormat="1" ht="24" thickBot="1">
      <c r="A120" s="555" t="s">
        <v>4</v>
      </c>
      <c r="B120" s="556"/>
      <c r="C120" s="132">
        <f>SUM(C116:C119)</f>
        <v>1078000</v>
      </c>
      <c r="D120" s="138">
        <f>SUM(D116:D119)</f>
        <v>60000</v>
      </c>
      <c r="E120" s="138">
        <f>SUM(E116:E119)</f>
        <v>60000</v>
      </c>
      <c r="F120" s="135">
        <f>SUM(F116:F119)</f>
        <v>1018000</v>
      </c>
      <c r="G120" s="133"/>
      <c r="H120" s="133"/>
      <c r="I120" s="133"/>
      <c r="J120" s="133"/>
      <c r="K120" s="133"/>
      <c r="L120" s="133"/>
      <c r="M120" s="133"/>
      <c r="N120" s="133"/>
      <c r="O120" s="133"/>
      <c r="P120" s="133"/>
      <c r="Q120" s="133"/>
      <c r="R120" s="133"/>
    </row>
    <row r="121" spans="1:18" ht="24" thickTop="1">
      <c r="A121" s="63" t="s">
        <v>165</v>
      </c>
      <c r="B121" s="64"/>
      <c r="C121" s="61">
        <v>335000</v>
      </c>
      <c r="D121" s="56">
        <v>0</v>
      </c>
      <c r="E121" s="56">
        <v>0</v>
      </c>
      <c r="F121" s="112">
        <f>+C121-D121</f>
        <v>335000</v>
      </c>
    </row>
    <row r="122" spans="1:18">
      <c r="A122" s="74"/>
      <c r="B122" s="64" t="s">
        <v>166</v>
      </c>
      <c r="C122" s="62"/>
      <c r="D122" s="62"/>
      <c r="E122" s="62"/>
      <c r="F122" s="62"/>
    </row>
    <row r="123" spans="1:18">
      <c r="A123" s="74"/>
      <c r="B123" s="64" t="s">
        <v>167</v>
      </c>
      <c r="C123" s="62"/>
      <c r="D123" s="62"/>
      <c r="E123" s="62"/>
      <c r="F123" s="62"/>
    </row>
    <row r="124" spans="1:18">
      <c r="A124" s="76"/>
      <c r="B124" s="66" t="s">
        <v>168</v>
      </c>
      <c r="C124" s="62"/>
      <c r="D124" s="62"/>
      <c r="E124" s="62"/>
      <c r="F124" s="62"/>
    </row>
    <row r="125" spans="1:18" s="134" customFormat="1" ht="24" thickBot="1">
      <c r="A125" s="555" t="s">
        <v>4</v>
      </c>
      <c r="B125" s="556"/>
      <c r="C125" s="135">
        <f>SUM(C121:C124)</f>
        <v>335000</v>
      </c>
      <c r="D125" s="137">
        <f>SUM(D121:D124)</f>
        <v>0</v>
      </c>
      <c r="E125" s="137">
        <f>SUM(E121:E124)</f>
        <v>0</v>
      </c>
      <c r="F125" s="135">
        <f>SUM(F121:F124)</f>
        <v>335000</v>
      </c>
      <c r="G125" s="133"/>
      <c r="H125" s="133"/>
      <c r="I125" s="133"/>
      <c r="J125" s="133"/>
      <c r="K125" s="133"/>
      <c r="L125" s="133"/>
      <c r="M125" s="133"/>
      <c r="N125" s="133"/>
      <c r="O125" s="133"/>
      <c r="P125" s="133"/>
      <c r="Q125" s="133"/>
      <c r="R125" s="133"/>
    </row>
    <row r="126" spans="1:18" ht="24" thickTop="1">
      <c r="A126" s="77"/>
      <c r="B126" s="51"/>
      <c r="C126" s="51"/>
      <c r="D126" s="51"/>
      <c r="E126" s="51"/>
      <c r="F126" s="51"/>
    </row>
    <row r="127" spans="1:18">
      <c r="A127" s="77"/>
      <c r="B127" s="51"/>
      <c r="C127" s="51"/>
      <c r="D127" s="51"/>
      <c r="E127" s="51"/>
      <c r="F127" s="51"/>
    </row>
    <row r="128" spans="1:18">
      <c r="A128" s="77"/>
      <c r="B128" s="51"/>
      <c r="C128" s="51"/>
      <c r="D128" s="51"/>
      <c r="E128" s="51"/>
      <c r="F128" s="51"/>
    </row>
    <row r="129" spans="1:6">
      <c r="A129" s="77"/>
      <c r="B129" s="51"/>
      <c r="C129" s="51"/>
      <c r="D129" s="51"/>
      <c r="E129" s="51"/>
      <c r="F129" s="51"/>
    </row>
    <row r="130" spans="1:6">
      <c r="A130" s="77"/>
      <c r="B130" s="51"/>
      <c r="C130" s="51"/>
      <c r="D130" s="51"/>
      <c r="E130" s="51"/>
      <c r="F130" s="51"/>
    </row>
    <row r="131" spans="1:6">
      <c r="A131" s="77"/>
      <c r="B131" s="51"/>
      <c r="C131" s="51"/>
      <c r="D131" s="51"/>
      <c r="E131" s="51"/>
      <c r="F131" s="51"/>
    </row>
    <row r="132" spans="1:6">
      <c r="A132" s="77"/>
      <c r="B132" s="51"/>
      <c r="C132" s="51"/>
      <c r="D132" s="51"/>
      <c r="E132" s="51"/>
      <c r="F132" s="51"/>
    </row>
    <row r="133" spans="1:6">
      <c r="A133" s="77"/>
      <c r="B133" s="51"/>
      <c r="C133" s="51"/>
      <c r="D133" s="51"/>
      <c r="E133" s="51"/>
      <c r="F133" s="51"/>
    </row>
    <row r="134" spans="1:6">
      <c r="A134" s="77"/>
      <c r="B134" s="51"/>
      <c r="C134" s="51"/>
      <c r="D134" s="51"/>
      <c r="E134" s="51"/>
      <c r="F134" s="51"/>
    </row>
    <row r="135" spans="1:6">
      <c r="A135" s="77"/>
      <c r="B135" s="51"/>
      <c r="C135" s="51"/>
      <c r="D135" s="51"/>
      <c r="E135" s="51"/>
      <c r="F135" s="51"/>
    </row>
    <row r="136" spans="1:6">
      <c r="A136" s="77"/>
      <c r="B136" s="51"/>
      <c r="C136" s="51"/>
      <c r="D136" s="51"/>
      <c r="E136" s="51"/>
      <c r="F136" s="51"/>
    </row>
    <row r="137" spans="1:6">
      <c r="A137" s="77"/>
      <c r="B137" s="51"/>
      <c r="C137" s="51"/>
      <c r="D137" s="51"/>
      <c r="E137" s="51"/>
      <c r="F137" s="51"/>
    </row>
    <row r="138" spans="1:6">
      <c r="A138" s="565"/>
      <c r="B138" s="565"/>
      <c r="C138" s="51"/>
      <c r="D138" s="51"/>
      <c r="E138" s="51"/>
      <c r="F138" s="51"/>
    </row>
    <row r="139" spans="1:6">
      <c r="A139" s="75"/>
      <c r="B139" s="51"/>
      <c r="C139" s="51"/>
      <c r="D139" s="51"/>
      <c r="E139" s="51"/>
      <c r="F139" s="51"/>
    </row>
    <row r="140" spans="1:6">
      <c r="A140" s="75"/>
      <c r="B140" s="51"/>
      <c r="C140" s="51"/>
      <c r="D140" s="51"/>
      <c r="E140" s="51"/>
      <c r="F140" s="51"/>
    </row>
    <row r="141" spans="1:6">
      <c r="A141" s="75"/>
      <c r="B141" s="51"/>
      <c r="C141" s="51"/>
      <c r="D141" s="51"/>
      <c r="E141" s="51"/>
      <c r="F141" s="51"/>
    </row>
    <row r="142" spans="1:6">
      <c r="A142" s="75"/>
      <c r="B142" s="51"/>
      <c r="C142" s="51"/>
      <c r="D142" s="51"/>
      <c r="E142" s="51"/>
      <c r="F142" s="51"/>
    </row>
    <row r="143" spans="1:6">
      <c r="A143" s="557" t="s">
        <v>198</v>
      </c>
      <c r="B143" s="557"/>
      <c r="C143" s="557"/>
      <c r="D143" s="557"/>
      <c r="E143" s="557"/>
      <c r="F143" s="557"/>
    </row>
    <row r="144" spans="1:6">
      <c r="A144" s="557" t="s">
        <v>200</v>
      </c>
      <c r="B144" s="557"/>
      <c r="C144" s="557"/>
      <c r="D144" s="557"/>
      <c r="E144" s="557"/>
      <c r="F144" s="557"/>
    </row>
    <row r="145" spans="1:26" ht="7.5" customHeight="1">
      <c r="A145" s="125"/>
      <c r="B145" s="125"/>
      <c r="C145" s="125"/>
      <c r="D145" s="125"/>
      <c r="E145" s="125"/>
      <c r="F145" s="125"/>
      <c r="S145" s="51"/>
      <c r="T145" s="51"/>
      <c r="U145" s="51"/>
      <c r="V145" s="51"/>
      <c r="W145" s="51"/>
      <c r="X145" s="51"/>
      <c r="Y145" s="51"/>
      <c r="Z145" s="51"/>
    </row>
    <row r="146" spans="1:26" s="134" customFormat="1" ht="25.5" customHeight="1">
      <c r="A146" s="563" t="s">
        <v>199</v>
      </c>
      <c r="B146" s="564"/>
      <c r="C146" s="110" t="s">
        <v>194</v>
      </c>
      <c r="D146" s="144" t="s">
        <v>195</v>
      </c>
      <c r="E146" s="145" t="s">
        <v>195</v>
      </c>
      <c r="F146" s="139" t="s">
        <v>194</v>
      </c>
      <c r="G146" s="126"/>
      <c r="H146" s="126"/>
      <c r="I146" s="126"/>
      <c r="J146" s="126"/>
      <c r="K146" s="126"/>
      <c r="L146" s="126"/>
      <c r="M146" s="126"/>
      <c r="N146" s="126"/>
      <c r="O146" s="126"/>
      <c r="P146" s="133"/>
      <c r="Q146" s="133"/>
      <c r="R146" s="133"/>
      <c r="S146" s="133"/>
      <c r="T146" s="133"/>
      <c r="U146" s="133"/>
      <c r="V146" s="133"/>
      <c r="W146" s="133"/>
      <c r="X146" s="133"/>
      <c r="Y146" s="133"/>
      <c r="Z146" s="133"/>
    </row>
    <row r="147" spans="1:26" s="134" customFormat="1" ht="24.75" customHeight="1">
      <c r="A147" s="561"/>
      <c r="B147" s="562"/>
      <c r="C147" s="125" t="s">
        <v>3</v>
      </c>
      <c r="D147" s="146" t="s">
        <v>196</v>
      </c>
      <c r="E147" s="147" t="s">
        <v>201</v>
      </c>
      <c r="F147" s="140" t="s">
        <v>11</v>
      </c>
      <c r="G147" s="110"/>
      <c r="H147" s="110"/>
      <c r="I147" s="110"/>
      <c r="J147" s="110"/>
      <c r="K147" s="110"/>
      <c r="L147" s="110"/>
      <c r="M147" s="110"/>
      <c r="N147" s="110"/>
      <c r="O147" s="110"/>
      <c r="P147" s="133"/>
      <c r="Q147" s="133"/>
      <c r="R147" s="133"/>
      <c r="S147" s="133"/>
      <c r="T147" s="133"/>
      <c r="U147" s="133"/>
      <c r="V147" s="133"/>
      <c r="W147" s="133"/>
      <c r="X147" s="133"/>
      <c r="Y147" s="133"/>
      <c r="Z147" s="133"/>
    </row>
    <row r="148" spans="1:26" ht="17.25" customHeight="1">
      <c r="A148" s="67" t="s">
        <v>0</v>
      </c>
      <c r="B148" s="68"/>
      <c r="C148" s="53"/>
      <c r="D148" s="53"/>
      <c r="E148" s="53"/>
      <c r="F148" s="53"/>
    </row>
    <row r="149" spans="1:26">
      <c r="A149" s="54" t="s">
        <v>102</v>
      </c>
      <c r="B149" s="55" t="s">
        <v>7</v>
      </c>
      <c r="C149" s="56">
        <v>489000</v>
      </c>
      <c r="D149" s="56"/>
      <c r="E149" s="56">
        <v>102900</v>
      </c>
      <c r="F149" s="56">
        <f>+C149-D149</f>
        <v>489000</v>
      </c>
    </row>
    <row r="150" spans="1:26" s="134" customFormat="1" ht="24" thickBot="1">
      <c r="A150" s="555" t="s">
        <v>4</v>
      </c>
      <c r="B150" s="556"/>
      <c r="C150" s="132">
        <f>SUM(C149)</f>
        <v>489000</v>
      </c>
      <c r="D150" s="132"/>
      <c r="E150" s="132">
        <f>SUM(E146:E149)</f>
        <v>102900</v>
      </c>
      <c r="F150" s="135">
        <f>SUM(F146:F149)</f>
        <v>489000</v>
      </c>
      <c r="G150" s="133"/>
      <c r="H150" s="133"/>
      <c r="I150" s="133"/>
      <c r="J150" s="133"/>
      <c r="K150" s="133"/>
      <c r="L150" s="133"/>
      <c r="M150" s="133"/>
      <c r="N150" s="133"/>
      <c r="O150" s="133"/>
      <c r="P150" s="133"/>
      <c r="Q150" s="133"/>
      <c r="R150" s="133"/>
    </row>
    <row r="151" spans="1:26" ht="17.25" customHeight="1" thickTop="1">
      <c r="A151" s="78" t="s">
        <v>76</v>
      </c>
      <c r="B151" s="55"/>
      <c r="C151" s="56"/>
      <c r="D151" s="57"/>
      <c r="E151" s="57"/>
      <c r="F151" s="57"/>
    </row>
    <row r="152" spans="1:26">
      <c r="A152" s="54" t="s">
        <v>103</v>
      </c>
      <c r="B152" s="55" t="s">
        <v>76</v>
      </c>
      <c r="C152" s="56">
        <v>97000</v>
      </c>
      <c r="D152" s="56"/>
      <c r="E152" s="56">
        <v>23190</v>
      </c>
      <c r="F152" s="56">
        <f>+C152-D152</f>
        <v>97000</v>
      </c>
    </row>
    <row r="153" spans="1:26" s="134" customFormat="1" ht="24" thickBot="1">
      <c r="A153" s="555" t="s">
        <v>4</v>
      </c>
      <c r="B153" s="556"/>
      <c r="C153" s="132">
        <f>SUM(C152)</f>
        <v>97000</v>
      </c>
      <c r="D153" s="132"/>
      <c r="E153" s="132">
        <f>SUM(E152)</f>
        <v>23190</v>
      </c>
      <c r="F153" s="135">
        <f>+C153-D153</f>
        <v>97000</v>
      </c>
      <c r="G153" s="133"/>
      <c r="H153" s="133"/>
      <c r="I153" s="133"/>
      <c r="J153" s="133"/>
      <c r="K153" s="133"/>
      <c r="L153" s="133"/>
      <c r="M153" s="133"/>
      <c r="N153" s="133"/>
      <c r="O153" s="133"/>
      <c r="P153" s="133"/>
      <c r="Q153" s="133"/>
      <c r="R153" s="133"/>
    </row>
    <row r="154" spans="1:26" ht="24" thickTop="1">
      <c r="A154" s="54" t="s">
        <v>104</v>
      </c>
      <c r="B154" s="55" t="s">
        <v>78</v>
      </c>
      <c r="C154" s="56">
        <v>137000</v>
      </c>
      <c r="D154" s="56"/>
      <c r="E154" s="56">
        <v>0</v>
      </c>
      <c r="F154" s="56">
        <v>137000</v>
      </c>
    </row>
    <row r="155" spans="1:26">
      <c r="A155" s="69" t="s">
        <v>106</v>
      </c>
      <c r="B155" s="64" t="s">
        <v>10</v>
      </c>
      <c r="C155" s="61">
        <v>74000</v>
      </c>
      <c r="D155" s="61"/>
      <c r="E155" s="61">
        <v>16500</v>
      </c>
      <c r="F155" s="56">
        <f>+C155-D155</f>
        <v>74000</v>
      </c>
    </row>
    <row r="156" spans="1:26" s="134" customFormat="1" ht="24" thickBot="1">
      <c r="A156" s="555" t="s">
        <v>4</v>
      </c>
      <c r="B156" s="556"/>
      <c r="C156" s="132">
        <f>SUM(C154:C155)</f>
        <v>211000</v>
      </c>
      <c r="D156" s="132"/>
      <c r="E156" s="132">
        <v>16500</v>
      </c>
      <c r="F156" s="135">
        <f>+C156-D156</f>
        <v>211000</v>
      </c>
      <c r="G156" s="133"/>
      <c r="H156" s="133"/>
      <c r="I156" s="133"/>
      <c r="J156" s="133"/>
      <c r="K156" s="133"/>
      <c r="L156" s="133"/>
      <c r="M156" s="133"/>
      <c r="N156" s="133"/>
      <c r="O156" s="133"/>
      <c r="P156" s="133"/>
      <c r="Q156" s="133"/>
      <c r="R156" s="133"/>
    </row>
    <row r="157" spans="1:26" ht="18.75" customHeight="1" thickTop="1">
      <c r="A157" s="79" t="s">
        <v>19</v>
      </c>
      <c r="B157" s="80"/>
      <c r="C157" s="81"/>
      <c r="D157" s="82"/>
      <c r="E157" s="82"/>
      <c r="F157" s="82"/>
    </row>
    <row r="158" spans="1:26" ht="22.5" customHeight="1">
      <c r="A158" s="54" t="s">
        <v>13</v>
      </c>
      <c r="B158" s="127" t="s">
        <v>26</v>
      </c>
      <c r="C158" s="56">
        <v>42000</v>
      </c>
      <c r="D158" s="56"/>
      <c r="E158" s="56">
        <v>10920</v>
      </c>
      <c r="F158" s="56">
        <f t="shared" ref="F158:F163" si="7">+C158-D158</f>
        <v>42000</v>
      </c>
    </row>
    <row r="159" spans="1:26" ht="22.5" customHeight="1">
      <c r="A159" s="54" t="s">
        <v>14</v>
      </c>
      <c r="B159" s="127" t="s">
        <v>80</v>
      </c>
      <c r="C159" s="56">
        <v>20000</v>
      </c>
      <c r="D159" s="56"/>
      <c r="E159" s="56">
        <v>0</v>
      </c>
      <c r="F159" s="56">
        <f t="shared" si="7"/>
        <v>20000</v>
      </c>
    </row>
    <row r="160" spans="1:26" ht="22.5" customHeight="1">
      <c r="A160" s="54" t="s">
        <v>15</v>
      </c>
      <c r="B160" s="127" t="s">
        <v>28</v>
      </c>
      <c r="C160" s="56">
        <v>10000</v>
      </c>
      <c r="D160" s="56"/>
      <c r="E160" s="56">
        <v>2480</v>
      </c>
      <c r="F160" s="56">
        <f t="shared" si="7"/>
        <v>10000</v>
      </c>
    </row>
    <row r="161" spans="1:18" ht="22.5" customHeight="1">
      <c r="A161" s="54" t="s">
        <v>16</v>
      </c>
      <c r="B161" s="127" t="s">
        <v>29</v>
      </c>
      <c r="C161" s="56">
        <v>80000</v>
      </c>
      <c r="D161" s="56"/>
      <c r="E161" s="56">
        <v>12621</v>
      </c>
      <c r="F161" s="56">
        <f t="shared" si="7"/>
        <v>80000</v>
      </c>
    </row>
    <row r="162" spans="1:18" ht="22.5" customHeight="1">
      <c r="A162" s="83" t="s">
        <v>17</v>
      </c>
      <c r="B162" s="84" t="s">
        <v>27</v>
      </c>
      <c r="C162" s="85">
        <v>30000</v>
      </c>
      <c r="D162" s="91"/>
      <c r="E162" s="91">
        <v>0</v>
      </c>
      <c r="F162" s="90">
        <f t="shared" si="7"/>
        <v>30000</v>
      </c>
    </row>
    <row r="163" spans="1:18" s="134" customFormat="1" ht="24" thickBot="1">
      <c r="A163" s="566" t="s">
        <v>4</v>
      </c>
      <c r="B163" s="566"/>
      <c r="C163" s="132">
        <f>SUM(C158:C162)</f>
        <v>182000</v>
      </c>
      <c r="D163" s="132"/>
      <c r="E163" s="132">
        <f>SUM(E158:E162)</f>
        <v>26021</v>
      </c>
      <c r="F163" s="135">
        <f t="shared" si="7"/>
        <v>182000</v>
      </c>
      <c r="G163" s="133"/>
      <c r="H163" s="133"/>
      <c r="I163" s="133"/>
      <c r="J163" s="133"/>
      <c r="K163" s="133"/>
      <c r="L163" s="133"/>
      <c r="M163" s="133"/>
      <c r="N163" s="133"/>
      <c r="O163" s="133"/>
      <c r="P163" s="133"/>
      <c r="Q163" s="133"/>
      <c r="R163" s="133"/>
    </row>
    <row r="164" spans="1:18" ht="20.25" customHeight="1" thickTop="1">
      <c r="A164" s="86" t="s">
        <v>30</v>
      </c>
      <c r="B164" s="87"/>
      <c r="C164" s="85"/>
      <c r="D164" s="72"/>
      <c r="E164" s="72"/>
      <c r="F164" s="72"/>
    </row>
    <row r="165" spans="1:18" ht="22.5" customHeight="1">
      <c r="A165" s="54" t="s">
        <v>18</v>
      </c>
      <c r="B165" s="127" t="s">
        <v>32</v>
      </c>
      <c r="C165" s="56"/>
      <c r="D165" s="57"/>
      <c r="E165" s="57"/>
      <c r="F165" s="57"/>
    </row>
    <row r="166" spans="1:18" ht="22.5" customHeight="1">
      <c r="A166" s="54"/>
      <c r="B166" s="127" t="s">
        <v>169</v>
      </c>
      <c r="C166" s="56">
        <v>50000</v>
      </c>
      <c r="D166" s="56"/>
      <c r="E166" s="56">
        <v>0</v>
      </c>
      <c r="F166" s="56">
        <f>+C166-D166</f>
        <v>50000</v>
      </c>
    </row>
    <row r="167" spans="1:18" ht="22.5" customHeight="1">
      <c r="A167" s="78"/>
      <c r="B167" s="127" t="s">
        <v>81</v>
      </c>
      <c r="C167" s="56">
        <v>30000</v>
      </c>
      <c r="D167" s="56"/>
      <c r="E167" s="56">
        <v>0</v>
      </c>
      <c r="F167" s="56">
        <f>+C167-D167</f>
        <v>30000</v>
      </c>
    </row>
    <row r="168" spans="1:18" ht="22.5" customHeight="1">
      <c r="A168" s="78"/>
      <c r="B168" s="127" t="s">
        <v>170</v>
      </c>
      <c r="C168" s="56">
        <v>50000</v>
      </c>
      <c r="D168" s="56"/>
      <c r="E168" s="56">
        <v>0</v>
      </c>
      <c r="F168" s="56">
        <f>+C168-D168</f>
        <v>50000</v>
      </c>
    </row>
    <row r="169" spans="1:18" ht="22.5" customHeight="1">
      <c r="A169" s="54" t="s">
        <v>83</v>
      </c>
      <c r="B169" s="127" t="s">
        <v>82</v>
      </c>
      <c r="C169" s="56">
        <v>10000</v>
      </c>
      <c r="D169" s="56"/>
      <c r="E169" s="56">
        <v>4500</v>
      </c>
      <c r="F169" s="56">
        <f>+C169-D169</f>
        <v>10000</v>
      </c>
    </row>
    <row r="170" spans="1:18" ht="22.5" customHeight="1">
      <c r="A170" s="54" t="s">
        <v>86</v>
      </c>
      <c r="B170" s="127" t="s">
        <v>190</v>
      </c>
      <c r="C170" s="56"/>
      <c r="D170" s="56"/>
      <c r="E170" s="56"/>
      <c r="F170" s="56"/>
    </row>
    <row r="171" spans="1:18" ht="22.5" customHeight="1">
      <c r="A171" s="78"/>
      <c r="B171" s="127" t="s">
        <v>39</v>
      </c>
      <c r="C171" s="56">
        <v>50000</v>
      </c>
      <c r="D171" s="56"/>
      <c r="E171" s="56">
        <v>0</v>
      </c>
      <c r="F171" s="56">
        <f>+C171-D171</f>
        <v>50000</v>
      </c>
    </row>
    <row r="172" spans="1:18" ht="22.5" customHeight="1">
      <c r="A172" s="128"/>
      <c r="B172" s="84" t="s">
        <v>85</v>
      </c>
      <c r="C172" s="129">
        <v>10000</v>
      </c>
      <c r="D172" s="129"/>
      <c r="E172" s="129">
        <v>5000</v>
      </c>
      <c r="F172" s="56">
        <f>+C172-D172</f>
        <v>10000</v>
      </c>
    </row>
    <row r="173" spans="1:18" s="134" customFormat="1" ht="24" thickBot="1">
      <c r="A173" s="566" t="s">
        <v>4</v>
      </c>
      <c r="B173" s="566"/>
      <c r="C173" s="132">
        <f>SUM(C166:C172)</f>
        <v>200000</v>
      </c>
      <c r="D173" s="132"/>
      <c r="E173" s="132">
        <f>SUM(E166:E172)</f>
        <v>9500</v>
      </c>
      <c r="F173" s="135">
        <f>SUM(F166:F172)</f>
        <v>200000</v>
      </c>
      <c r="G173" s="133"/>
      <c r="H173" s="133"/>
      <c r="I173" s="133"/>
      <c r="J173" s="133"/>
      <c r="K173" s="133"/>
      <c r="L173" s="133"/>
      <c r="M173" s="133"/>
      <c r="N173" s="133"/>
      <c r="O173" s="133"/>
      <c r="P173" s="133"/>
      <c r="Q173" s="133"/>
      <c r="R173" s="133"/>
    </row>
    <row r="174" spans="1:18" ht="24" thickTop="1">
      <c r="A174" s="89" t="s">
        <v>41</v>
      </c>
      <c r="B174" s="53"/>
      <c r="C174" s="90"/>
      <c r="D174" s="53"/>
      <c r="E174" s="53"/>
      <c r="F174" s="53"/>
    </row>
    <row r="175" spans="1:18">
      <c r="A175" s="94" t="s">
        <v>86</v>
      </c>
      <c r="B175" s="55" t="s">
        <v>171</v>
      </c>
      <c r="C175" s="56">
        <v>30000</v>
      </c>
      <c r="D175" s="56"/>
      <c r="E175" s="56">
        <v>0</v>
      </c>
      <c r="F175" s="56">
        <f>+C175-D175</f>
        <v>30000</v>
      </c>
    </row>
    <row r="176" spans="1:18">
      <c r="A176" s="131" t="s">
        <v>87</v>
      </c>
      <c r="B176" s="130" t="s">
        <v>172</v>
      </c>
      <c r="C176" s="129">
        <v>20000</v>
      </c>
      <c r="D176" s="91"/>
      <c r="E176" s="91">
        <v>0</v>
      </c>
      <c r="F176" s="56">
        <f>+C176-D176</f>
        <v>20000</v>
      </c>
    </row>
    <row r="177" spans="1:18" s="134" customFormat="1" ht="24" thickBot="1">
      <c r="A177" s="566" t="s">
        <v>4</v>
      </c>
      <c r="B177" s="566"/>
      <c r="C177" s="132">
        <f>SUM(C175:C176)</f>
        <v>50000</v>
      </c>
      <c r="D177" s="132"/>
      <c r="E177" s="132">
        <f>SUM(E175:E176)</f>
        <v>0</v>
      </c>
      <c r="F177" s="135">
        <f>SUM(F175:F176)</f>
        <v>50000</v>
      </c>
      <c r="G177" s="133"/>
      <c r="H177" s="133"/>
      <c r="I177" s="133"/>
      <c r="J177" s="133"/>
      <c r="K177" s="133"/>
      <c r="L177" s="133"/>
      <c r="M177" s="133"/>
      <c r="N177" s="133"/>
      <c r="O177" s="133"/>
      <c r="P177" s="133"/>
      <c r="Q177" s="133"/>
      <c r="R177" s="133"/>
    </row>
    <row r="178" spans="1:18" s="134" customFormat="1" ht="24" thickTop="1">
      <c r="A178" s="149"/>
      <c r="B178" s="149"/>
      <c r="C178" s="150"/>
      <c r="D178" s="150"/>
      <c r="E178" s="150"/>
      <c r="F178" s="143"/>
      <c r="G178" s="133"/>
      <c r="H178" s="133"/>
      <c r="I178" s="133"/>
      <c r="J178" s="133"/>
      <c r="K178" s="133"/>
      <c r="L178" s="133"/>
      <c r="M178" s="133"/>
      <c r="N178" s="133"/>
      <c r="O178" s="133"/>
      <c r="P178" s="133"/>
      <c r="Q178" s="133"/>
      <c r="R178" s="133"/>
    </row>
    <row r="179" spans="1:18" s="134" customFormat="1">
      <c r="A179" s="114"/>
      <c r="B179" s="114"/>
      <c r="C179" s="151"/>
      <c r="D179" s="151"/>
      <c r="E179" s="151"/>
      <c r="F179" s="152"/>
      <c r="G179" s="133"/>
      <c r="H179" s="133"/>
      <c r="I179" s="133"/>
      <c r="J179" s="133"/>
      <c r="K179" s="133"/>
      <c r="L179" s="133"/>
      <c r="M179" s="133"/>
      <c r="N179" s="133"/>
      <c r="O179" s="133"/>
      <c r="P179" s="133"/>
      <c r="Q179" s="133"/>
      <c r="R179" s="133"/>
    </row>
    <row r="180" spans="1:18" s="134" customFormat="1">
      <c r="A180" s="563" t="s">
        <v>199</v>
      </c>
      <c r="B180" s="564"/>
      <c r="C180" s="110" t="s">
        <v>194</v>
      </c>
      <c r="D180" s="144" t="s">
        <v>195</v>
      </c>
      <c r="E180" s="145" t="s">
        <v>195</v>
      </c>
      <c r="F180" s="139" t="s">
        <v>194</v>
      </c>
      <c r="G180" s="133"/>
      <c r="H180" s="133"/>
      <c r="I180" s="133"/>
      <c r="J180" s="133"/>
      <c r="K180" s="133"/>
      <c r="L180" s="133"/>
      <c r="M180" s="133"/>
      <c r="N180" s="133"/>
      <c r="O180" s="133"/>
      <c r="P180" s="133"/>
      <c r="Q180" s="133"/>
      <c r="R180" s="133"/>
    </row>
    <row r="181" spans="1:18" s="134" customFormat="1">
      <c r="A181" s="561"/>
      <c r="B181" s="562"/>
      <c r="C181" s="125" t="s">
        <v>3</v>
      </c>
      <c r="D181" s="146" t="s">
        <v>196</v>
      </c>
      <c r="E181" s="147" t="s">
        <v>201</v>
      </c>
      <c r="F181" s="140" t="s">
        <v>11</v>
      </c>
      <c r="G181" s="133"/>
      <c r="H181" s="133"/>
      <c r="I181" s="133"/>
      <c r="J181" s="133"/>
      <c r="K181" s="133"/>
      <c r="L181" s="133"/>
      <c r="M181" s="133"/>
      <c r="N181" s="133"/>
      <c r="O181" s="133"/>
      <c r="P181" s="133"/>
      <c r="Q181" s="133"/>
      <c r="R181" s="133"/>
    </row>
    <row r="182" spans="1:18">
      <c r="A182" s="92" t="s">
        <v>65</v>
      </c>
      <c r="B182" s="53"/>
      <c r="C182" s="53"/>
      <c r="D182" s="53"/>
      <c r="E182" s="53"/>
      <c r="F182" s="53"/>
    </row>
    <row r="183" spans="1:18">
      <c r="A183" s="73" t="s">
        <v>20</v>
      </c>
      <c r="B183" s="66" t="s">
        <v>173</v>
      </c>
      <c r="C183" s="56">
        <v>5000</v>
      </c>
      <c r="D183" s="91"/>
      <c r="E183" s="91">
        <v>0</v>
      </c>
      <c r="F183" s="56">
        <f>+C183-D183</f>
        <v>5000</v>
      </c>
    </row>
    <row r="184" spans="1:18" s="134" customFormat="1" ht="24" thickBot="1">
      <c r="A184" s="566" t="s">
        <v>4</v>
      </c>
      <c r="B184" s="566"/>
      <c r="C184" s="132">
        <f>SUM(C183)</f>
        <v>5000</v>
      </c>
      <c r="D184" s="132"/>
      <c r="E184" s="132">
        <f>SUM(E182:E183)</f>
        <v>0</v>
      </c>
      <c r="F184" s="132">
        <f>SUM(F183)</f>
        <v>5000</v>
      </c>
      <c r="G184" s="133"/>
      <c r="H184" s="133"/>
      <c r="I184" s="133"/>
      <c r="J184" s="133"/>
      <c r="K184" s="133"/>
      <c r="L184" s="133"/>
      <c r="M184" s="133"/>
      <c r="N184" s="133"/>
      <c r="O184" s="133"/>
      <c r="P184" s="133"/>
      <c r="Q184" s="133"/>
      <c r="R184" s="133"/>
    </row>
    <row r="185" spans="1:18" ht="24" thickTop="1">
      <c r="A185" s="93" t="s">
        <v>174</v>
      </c>
      <c r="B185" s="72"/>
      <c r="C185" s="85"/>
      <c r="D185" s="72"/>
      <c r="E185" s="72"/>
      <c r="F185" s="72"/>
    </row>
    <row r="186" spans="1:18">
      <c r="A186" s="94" t="s">
        <v>2</v>
      </c>
      <c r="B186" s="95" t="s">
        <v>175</v>
      </c>
      <c r="C186" s="56">
        <v>30000</v>
      </c>
      <c r="D186" s="56"/>
      <c r="E186" s="56">
        <v>28000</v>
      </c>
      <c r="F186" s="56">
        <f>+C186-D186</f>
        <v>30000</v>
      </c>
    </row>
    <row r="187" spans="1:18" s="134" customFormat="1" ht="24" thickBot="1">
      <c r="A187" s="566" t="s">
        <v>4</v>
      </c>
      <c r="B187" s="566"/>
      <c r="C187" s="135">
        <f>SUM(C186)</f>
        <v>30000</v>
      </c>
      <c r="D187" s="135"/>
      <c r="E187" s="135">
        <f>SUM(E186)</f>
        <v>28000</v>
      </c>
      <c r="F187" s="135">
        <f>SUM(F186)</f>
        <v>30000</v>
      </c>
      <c r="G187" s="133"/>
      <c r="H187" s="133"/>
      <c r="I187" s="133"/>
      <c r="J187" s="133"/>
      <c r="K187" s="133"/>
      <c r="L187" s="133"/>
      <c r="M187" s="133"/>
      <c r="N187" s="133"/>
      <c r="O187" s="133"/>
      <c r="P187" s="133"/>
      <c r="Q187" s="133"/>
      <c r="R187" s="133"/>
    </row>
    <row r="188" spans="1:18" ht="24" thickTop="1">
      <c r="A188" s="70"/>
      <c r="B188" s="70"/>
      <c r="C188" s="51"/>
      <c r="D188" s="51"/>
      <c r="E188" s="51"/>
      <c r="F188" s="51"/>
    </row>
    <row r="189" spans="1:18">
      <c r="A189" s="70"/>
      <c r="B189" s="70"/>
      <c r="C189" s="51"/>
      <c r="D189" s="51"/>
      <c r="E189" s="51"/>
      <c r="F189" s="51"/>
    </row>
    <row r="190" spans="1:18">
      <c r="A190" s="70"/>
      <c r="B190" s="70"/>
      <c r="C190" s="51"/>
      <c r="D190" s="51"/>
      <c r="E190" s="51"/>
      <c r="F190" s="51"/>
    </row>
    <row r="191" spans="1:18">
      <c r="A191" s="70"/>
      <c r="B191" s="70"/>
      <c r="C191" s="51"/>
      <c r="D191" s="51"/>
      <c r="E191" s="51"/>
      <c r="F191" s="51"/>
    </row>
    <row r="192" spans="1:18">
      <c r="A192" s="70"/>
      <c r="B192" s="70"/>
      <c r="C192" s="51"/>
      <c r="D192" s="51"/>
      <c r="E192" s="51"/>
      <c r="F192" s="51"/>
    </row>
    <row r="193" spans="1:6">
      <c r="A193" s="70"/>
      <c r="B193" s="70"/>
      <c r="C193" s="51"/>
      <c r="D193" s="51"/>
      <c r="E193" s="51"/>
      <c r="F193" s="51"/>
    </row>
    <row r="194" spans="1:6">
      <c r="A194" s="70"/>
      <c r="B194" s="70"/>
      <c r="C194" s="51"/>
      <c r="D194" s="51"/>
      <c r="E194" s="51"/>
      <c r="F194" s="51"/>
    </row>
    <row r="195" spans="1:6">
      <c r="A195" s="70"/>
      <c r="B195" s="70"/>
      <c r="C195" s="51"/>
      <c r="D195" s="51"/>
      <c r="E195" s="51"/>
      <c r="F195" s="51"/>
    </row>
    <row r="196" spans="1:6">
      <c r="A196" s="70"/>
      <c r="B196" s="70"/>
      <c r="C196" s="51"/>
      <c r="D196" s="51"/>
      <c r="E196" s="51"/>
      <c r="F196" s="51"/>
    </row>
    <row r="197" spans="1:6">
      <c r="A197" s="70"/>
      <c r="B197" s="70"/>
      <c r="C197" s="51"/>
      <c r="D197" s="51"/>
      <c r="E197" s="51"/>
      <c r="F197" s="51"/>
    </row>
    <row r="198" spans="1:6">
      <c r="A198" s="70"/>
      <c r="B198" s="70"/>
      <c r="C198" s="51"/>
      <c r="D198" s="51"/>
      <c r="E198" s="51"/>
      <c r="F198" s="51"/>
    </row>
    <row r="199" spans="1:6">
      <c r="A199" s="70"/>
      <c r="B199" s="70"/>
      <c r="C199" s="51"/>
      <c r="D199" s="51"/>
      <c r="E199" s="51"/>
      <c r="F199" s="51"/>
    </row>
    <row r="200" spans="1:6">
      <c r="A200" s="70"/>
      <c r="B200" s="70"/>
      <c r="C200" s="51"/>
      <c r="D200" s="51"/>
      <c r="E200" s="51"/>
      <c r="F200" s="51"/>
    </row>
    <row r="201" spans="1:6">
      <c r="A201" s="70"/>
      <c r="B201" s="70"/>
      <c r="C201" s="51"/>
      <c r="D201" s="51"/>
      <c r="E201" s="51"/>
      <c r="F201" s="51"/>
    </row>
    <row r="202" spans="1:6">
      <c r="A202" s="70"/>
      <c r="B202" s="70"/>
      <c r="C202" s="51"/>
      <c r="D202" s="51"/>
      <c r="E202" s="51"/>
      <c r="F202" s="51"/>
    </row>
    <row r="203" spans="1:6">
      <c r="A203" s="70"/>
      <c r="B203" s="70"/>
      <c r="C203" s="51"/>
      <c r="D203" s="51"/>
      <c r="E203" s="51"/>
      <c r="F203" s="51"/>
    </row>
    <row r="204" spans="1:6">
      <c r="A204" s="70"/>
      <c r="B204" s="70"/>
      <c r="C204" s="51"/>
      <c r="D204" s="51"/>
      <c r="E204" s="51"/>
      <c r="F204" s="51"/>
    </row>
    <row r="205" spans="1:6">
      <c r="A205" s="70"/>
      <c r="B205" s="70"/>
      <c r="C205" s="51"/>
      <c r="D205" s="51"/>
      <c r="E205" s="51"/>
      <c r="F205" s="51"/>
    </row>
    <row r="206" spans="1:6">
      <c r="A206" s="70"/>
      <c r="B206" s="70"/>
      <c r="C206" s="51"/>
      <c r="D206" s="51"/>
      <c r="E206" s="51"/>
      <c r="F206" s="51"/>
    </row>
    <row r="207" spans="1:6">
      <c r="A207" s="70"/>
      <c r="B207" s="70"/>
      <c r="C207" s="51"/>
      <c r="D207" s="51"/>
      <c r="E207" s="51"/>
      <c r="F207" s="51"/>
    </row>
    <row r="208" spans="1:6">
      <c r="A208" s="70"/>
      <c r="B208" s="70"/>
      <c r="C208" s="51"/>
      <c r="D208" s="51"/>
      <c r="E208" s="51"/>
      <c r="F208" s="51"/>
    </row>
    <row r="209" spans="1:18">
      <c r="A209" s="70"/>
      <c r="B209" s="70"/>
      <c r="C209" s="51"/>
      <c r="D209" s="51"/>
      <c r="E209" s="51"/>
      <c r="F209" s="51"/>
    </row>
    <row r="210" spans="1:18">
      <c r="A210" s="70"/>
      <c r="B210" s="70"/>
      <c r="C210" s="51"/>
      <c r="D210" s="51"/>
      <c r="E210" s="51"/>
      <c r="F210" s="51"/>
    </row>
    <row r="211" spans="1:18">
      <c r="A211" s="70"/>
      <c r="B211" s="70"/>
      <c r="C211" s="51"/>
      <c r="D211" s="51"/>
      <c r="E211" s="51"/>
      <c r="F211" s="51"/>
    </row>
    <row r="212" spans="1:18">
      <c r="A212" s="70"/>
      <c r="B212" s="70"/>
      <c r="C212" s="51"/>
      <c r="D212" s="51"/>
      <c r="E212" s="51"/>
      <c r="F212" s="51"/>
    </row>
    <row r="213" spans="1:18">
      <c r="A213" s="70"/>
      <c r="B213" s="70"/>
      <c r="C213" s="51"/>
      <c r="D213" s="51"/>
      <c r="E213" s="51"/>
      <c r="F213" s="51"/>
    </row>
    <row r="214" spans="1:18">
      <c r="A214" s="70"/>
      <c r="B214" s="70"/>
      <c r="C214" s="51"/>
      <c r="D214" s="51"/>
      <c r="E214" s="51"/>
      <c r="F214" s="51"/>
    </row>
    <row r="215" spans="1:18">
      <c r="A215" s="557" t="s">
        <v>198</v>
      </c>
      <c r="B215" s="557"/>
      <c r="C215" s="557"/>
      <c r="D215" s="557"/>
      <c r="E215" s="557"/>
      <c r="F215" s="557"/>
    </row>
    <row r="216" spans="1:18">
      <c r="A216" s="557" t="s">
        <v>202</v>
      </c>
      <c r="B216" s="557"/>
      <c r="C216" s="557"/>
      <c r="D216" s="557"/>
      <c r="E216" s="557"/>
      <c r="F216" s="557"/>
    </row>
    <row r="217" spans="1:18" ht="10.5" customHeight="1">
      <c r="A217" s="125"/>
      <c r="B217" s="125"/>
      <c r="C217" s="125"/>
      <c r="D217" s="125"/>
      <c r="E217" s="125"/>
      <c r="F217" s="125"/>
    </row>
    <row r="218" spans="1:18" s="134" customFormat="1">
      <c r="A218" s="563" t="s">
        <v>199</v>
      </c>
      <c r="B218" s="564"/>
      <c r="C218" s="110" t="s">
        <v>194</v>
      </c>
      <c r="D218" s="144" t="s">
        <v>195</v>
      </c>
      <c r="E218" s="145" t="s">
        <v>195</v>
      </c>
      <c r="F218" s="139" t="s">
        <v>194</v>
      </c>
      <c r="G218" s="133"/>
      <c r="H218" s="133"/>
      <c r="I218" s="133"/>
      <c r="J218" s="133"/>
      <c r="K218" s="133"/>
      <c r="L218" s="133"/>
      <c r="M218" s="133"/>
      <c r="N218" s="133"/>
      <c r="O218" s="133"/>
      <c r="P218" s="133"/>
      <c r="Q218" s="133"/>
      <c r="R218" s="133"/>
    </row>
    <row r="219" spans="1:18" s="134" customFormat="1">
      <c r="A219" s="561"/>
      <c r="B219" s="562"/>
      <c r="C219" s="125" t="s">
        <v>3</v>
      </c>
      <c r="D219" s="146" t="s">
        <v>196</v>
      </c>
      <c r="E219" s="147" t="s">
        <v>201</v>
      </c>
      <c r="F219" s="140" t="s">
        <v>11</v>
      </c>
      <c r="G219" s="133"/>
      <c r="H219" s="133"/>
      <c r="I219" s="133"/>
      <c r="J219" s="133"/>
      <c r="K219" s="133"/>
      <c r="L219" s="133"/>
      <c r="M219" s="133"/>
      <c r="N219" s="133"/>
      <c r="O219" s="133"/>
      <c r="P219" s="133"/>
      <c r="Q219" s="133"/>
      <c r="R219" s="133"/>
    </row>
    <row r="220" spans="1:18">
      <c r="A220" s="67" t="s">
        <v>0</v>
      </c>
      <c r="B220" s="68"/>
      <c r="C220" s="53"/>
      <c r="D220" s="53"/>
      <c r="E220" s="53"/>
      <c r="F220" s="53"/>
    </row>
    <row r="221" spans="1:18">
      <c r="A221" s="73" t="s">
        <v>2</v>
      </c>
      <c r="B221" s="55" t="s">
        <v>7</v>
      </c>
      <c r="C221" s="56">
        <v>282000</v>
      </c>
      <c r="D221" s="56">
        <v>63090</v>
      </c>
      <c r="E221" s="56">
        <v>63090</v>
      </c>
      <c r="F221" s="112">
        <f>+C221-D221</f>
        <v>218910</v>
      </c>
    </row>
    <row r="222" spans="1:18" s="134" customFormat="1" ht="24" thickBot="1">
      <c r="A222" s="555" t="s">
        <v>4</v>
      </c>
      <c r="B222" s="556"/>
      <c r="C222" s="132">
        <f>SUM(C221)</f>
        <v>282000</v>
      </c>
      <c r="D222" s="135">
        <f>SUM(D221)</f>
        <v>63090</v>
      </c>
      <c r="E222" s="135">
        <f>SUM(E221)</f>
        <v>63090</v>
      </c>
      <c r="F222" s="135">
        <f>SUM(F221)</f>
        <v>218910</v>
      </c>
      <c r="G222" s="133"/>
      <c r="H222" s="133"/>
      <c r="I222" s="133"/>
      <c r="J222" s="133"/>
      <c r="K222" s="133"/>
      <c r="L222" s="133"/>
      <c r="M222" s="133"/>
      <c r="N222" s="133"/>
      <c r="O222" s="133"/>
      <c r="P222" s="133"/>
      <c r="Q222" s="133"/>
      <c r="R222" s="133"/>
    </row>
    <row r="223" spans="1:18" ht="24" thickTop="1">
      <c r="A223" s="96" t="s">
        <v>77</v>
      </c>
      <c r="B223" s="97"/>
      <c r="C223" s="90"/>
      <c r="D223" s="53"/>
      <c r="E223" s="53"/>
      <c r="F223" s="53"/>
    </row>
    <row r="224" spans="1:18">
      <c r="A224" s="98" t="s">
        <v>5</v>
      </c>
      <c r="B224" s="68" t="s">
        <v>78</v>
      </c>
      <c r="C224" s="85">
        <v>65000</v>
      </c>
      <c r="D224" s="91">
        <v>0</v>
      </c>
      <c r="E224" s="91">
        <v>0</v>
      </c>
      <c r="F224" s="56">
        <f>+C224-D224</f>
        <v>65000</v>
      </c>
    </row>
    <row r="225" spans="1:18" s="134" customFormat="1" ht="24" thickBot="1">
      <c r="A225" s="555" t="s">
        <v>4</v>
      </c>
      <c r="B225" s="556"/>
      <c r="C225" s="132">
        <f>SUM(C224)</f>
        <v>65000</v>
      </c>
      <c r="D225" s="132">
        <f>SUM(D223:D224)</f>
        <v>0</v>
      </c>
      <c r="E225" s="132">
        <f>SUM(E223:E224)</f>
        <v>0</v>
      </c>
      <c r="F225" s="132">
        <f>SUM(F224)</f>
        <v>65000</v>
      </c>
      <c r="G225" s="133"/>
      <c r="H225" s="133"/>
      <c r="I225" s="133"/>
      <c r="J225" s="133"/>
      <c r="K225" s="133"/>
      <c r="L225" s="133"/>
      <c r="M225" s="133"/>
      <c r="N225" s="133"/>
      <c r="O225" s="133"/>
      <c r="P225" s="133"/>
      <c r="Q225" s="133"/>
      <c r="R225" s="133"/>
    </row>
    <row r="226" spans="1:18" ht="24" thickTop="1">
      <c r="A226" s="99" t="s">
        <v>79</v>
      </c>
      <c r="B226" s="100"/>
      <c r="C226" s="90"/>
      <c r="D226" s="53"/>
      <c r="E226" s="53"/>
      <c r="F226" s="53"/>
    </row>
    <row r="227" spans="1:18">
      <c r="A227" s="73" t="s">
        <v>6</v>
      </c>
      <c r="B227" s="55" t="s">
        <v>10</v>
      </c>
      <c r="C227" s="56">
        <v>18000</v>
      </c>
      <c r="D227" s="56"/>
      <c r="E227" s="56">
        <v>4500</v>
      </c>
      <c r="F227" s="56">
        <f>+C227-D227</f>
        <v>18000</v>
      </c>
    </row>
    <row r="228" spans="1:18" s="134" customFormat="1" ht="24" thickBot="1">
      <c r="A228" s="555" t="s">
        <v>4</v>
      </c>
      <c r="B228" s="556"/>
      <c r="C228" s="132">
        <f>SUM(C227)</f>
        <v>18000</v>
      </c>
      <c r="D228" s="132"/>
      <c r="E228" s="132">
        <f>SUM(E227)</f>
        <v>4500</v>
      </c>
      <c r="F228" s="132">
        <f>SUM(F227)</f>
        <v>18000</v>
      </c>
      <c r="G228" s="133"/>
      <c r="H228" s="133"/>
      <c r="I228" s="133"/>
      <c r="J228" s="133"/>
      <c r="K228" s="133"/>
      <c r="L228" s="133"/>
      <c r="M228" s="133"/>
      <c r="N228" s="133"/>
      <c r="O228" s="133"/>
      <c r="P228" s="133"/>
      <c r="Q228" s="133"/>
      <c r="R228" s="133"/>
    </row>
    <row r="229" spans="1:18" ht="24" thickTop="1">
      <c r="A229" s="67" t="s">
        <v>19</v>
      </c>
      <c r="B229" s="68"/>
      <c r="C229" s="85"/>
      <c r="D229" s="72"/>
      <c r="E229" s="72"/>
      <c r="F229" s="72"/>
    </row>
    <row r="230" spans="1:18">
      <c r="A230" s="94" t="s">
        <v>13</v>
      </c>
      <c r="B230" s="55" t="s">
        <v>80</v>
      </c>
      <c r="C230" s="56">
        <v>18000</v>
      </c>
      <c r="D230" s="154"/>
      <c r="E230" s="154">
        <v>3750</v>
      </c>
      <c r="F230" s="154">
        <f>+C230-D230</f>
        <v>18000</v>
      </c>
    </row>
    <row r="231" spans="1:18">
      <c r="A231" s="101" t="s">
        <v>14</v>
      </c>
      <c r="B231" s="100" t="s">
        <v>29</v>
      </c>
      <c r="C231" s="90">
        <v>70000</v>
      </c>
      <c r="D231" s="158"/>
      <c r="E231" s="158">
        <v>12935.25</v>
      </c>
      <c r="F231" s="154">
        <f>+C231-D231</f>
        <v>70000</v>
      </c>
    </row>
    <row r="232" spans="1:18">
      <c r="A232" s="73" t="s">
        <v>15</v>
      </c>
      <c r="B232" s="55" t="s">
        <v>28</v>
      </c>
      <c r="C232" s="56">
        <v>10000</v>
      </c>
      <c r="D232" s="159"/>
      <c r="E232" s="159">
        <v>0</v>
      </c>
      <c r="F232" s="159">
        <f>+C232-D232</f>
        <v>10000</v>
      </c>
    </row>
    <row r="233" spans="1:18" s="134" customFormat="1" ht="24" thickBot="1">
      <c r="A233" s="555" t="s">
        <v>4</v>
      </c>
      <c r="B233" s="556"/>
      <c r="C233" s="132">
        <f>SUM(C230:C232)</f>
        <v>98000</v>
      </c>
      <c r="D233" s="160"/>
      <c r="E233" s="160">
        <f>SUM(E230:E232)</f>
        <v>16685.25</v>
      </c>
      <c r="F233" s="137">
        <f>+C233-D233</f>
        <v>98000</v>
      </c>
      <c r="G233" s="133"/>
      <c r="H233" s="133"/>
      <c r="I233" s="133"/>
      <c r="J233" s="133"/>
      <c r="K233" s="133"/>
      <c r="L233" s="133"/>
      <c r="M233" s="133"/>
      <c r="N233" s="133"/>
      <c r="O233" s="133"/>
      <c r="P233" s="133"/>
      <c r="Q233" s="133"/>
      <c r="R233" s="133"/>
    </row>
    <row r="234" spans="1:18" ht="24" thickTop="1">
      <c r="A234" s="67" t="s">
        <v>30</v>
      </c>
      <c r="B234" s="68"/>
      <c r="C234" s="85"/>
      <c r="D234" s="72"/>
      <c r="E234" s="72"/>
      <c r="F234" s="72"/>
    </row>
    <row r="235" spans="1:18">
      <c r="A235" s="94" t="s">
        <v>16</v>
      </c>
      <c r="B235" s="102" t="s">
        <v>32</v>
      </c>
      <c r="C235" s="56"/>
      <c r="D235" s="57"/>
      <c r="E235" s="57"/>
      <c r="F235" s="57"/>
    </row>
    <row r="236" spans="1:18">
      <c r="A236" s="101"/>
      <c r="B236" s="100" t="s">
        <v>88</v>
      </c>
      <c r="C236" s="90">
        <v>30000</v>
      </c>
      <c r="D236" s="90"/>
      <c r="E236" s="90">
        <v>0</v>
      </c>
      <c r="F236" s="56">
        <f>+C236-D236</f>
        <v>30000</v>
      </c>
    </row>
    <row r="237" spans="1:18">
      <c r="A237" s="73" t="s">
        <v>17</v>
      </c>
      <c r="B237" s="55" t="s">
        <v>34</v>
      </c>
      <c r="C237" s="56">
        <v>5000</v>
      </c>
      <c r="D237" s="56"/>
      <c r="E237" s="56">
        <v>0</v>
      </c>
      <c r="F237" s="56">
        <f>+C237-D237</f>
        <v>5000</v>
      </c>
    </row>
    <row r="238" spans="1:18">
      <c r="A238" s="73" t="s">
        <v>18</v>
      </c>
      <c r="B238" s="55" t="s">
        <v>84</v>
      </c>
      <c r="C238" s="56"/>
      <c r="D238" s="90"/>
      <c r="E238" s="90"/>
      <c r="F238" s="56"/>
    </row>
    <row r="239" spans="1:18">
      <c r="A239" s="103"/>
      <c r="B239" s="68" t="s">
        <v>39</v>
      </c>
      <c r="C239" s="85">
        <v>30000</v>
      </c>
      <c r="D239" s="91"/>
      <c r="E239" s="91">
        <v>0</v>
      </c>
      <c r="F239" s="61">
        <f>+C239-D239</f>
        <v>30000</v>
      </c>
    </row>
    <row r="240" spans="1:18" s="134" customFormat="1" ht="24" thickBot="1">
      <c r="A240" s="555" t="s">
        <v>4</v>
      </c>
      <c r="B240" s="556"/>
      <c r="C240" s="135">
        <f>SUM(C236:C239)</f>
        <v>65000</v>
      </c>
      <c r="D240" s="136"/>
      <c r="E240" s="136">
        <f>SUM(E237:E239)</f>
        <v>0</v>
      </c>
      <c r="F240" s="132">
        <f>+C240-D240</f>
        <v>65000</v>
      </c>
      <c r="G240" s="133"/>
      <c r="H240" s="133"/>
      <c r="I240" s="133"/>
      <c r="J240" s="133"/>
      <c r="K240" s="133"/>
      <c r="L240" s="133"/>
      <c r="M240" s="133"/>
      <c r="N240" s="133"/>
      <c r="O240" s="133"/>
      <c r="P240" s="133"/>
      <c r="Q240" s="133"/>
      <c r="R240" s="133"/>
    </row>
    <row r="241" spans="1:26" ht="24" thickTop="1">
      <c r="A241" s="67" t="s">
        <v>41</v>
      </c>
      <c r="B241" s="68"/>
      <c r="C241" s="90"/>
      <c r="D241" s="53"/>
      <c r="E241" s="53"/>
      <c r="F241" s="53"/>
    </row>
    <row r="242" spans="1:26">
      <c r="A242" s="73" t="s">
        <v>86</v>
      </c>
      <c r="B242" s="55" t="s">
        <v>43</v>
      </c>
      <c r="C242" s="56">
        <v>5000</v>
      </c>
      <c r="D242" s="56"/>
      <c r="E242" s="56">
        <v>0</v>
      </c>
      <c r="F242" s="56">
        <f>+C242-D242</f>
        <v>5000</v>
      </c>
    </row>
    <row r="243" spans="1:26">
      <c r="A243" s="73" t="s">
        <v>87</v>
      </c>
      <c r="B243" s="55" t="s">
        <v>47</v>
      </c>
      <c r="C243" s="56">
        <v>10000</v>
      </c>
      <c r="D243" s="90"/>
      <c r="E243" s="90">
        <v>0</v>
      </c>
      <c r="F243" s="56">
        <f>+C243-D243</f>
        <v>10000</v>
      </c>
    </row>
    <row r="244" spans="1:26">
      <c r="A244" s="103" t="s">
        <v>89</v>
      </c>
      <c r="B244" s="68" t="s">
        <v>54</v>
      </c>
      <c r="C244" s="85">
        <v>5000</v>
      </c>
      <c r="D244" s="91"/>
      <c r="E244" s="91">
        <v>0</v>
      </c>
      <c r="F244" s="91">
        <f>+C244-D244</f>
        <v>5000</v>
      </c>
    </row>
    <row r="245" spans="1:26" s="134" customFormat="1" ht="24" thickBot="1">
      <c r="A245" s="555" t="s">
        <v>4</v>
      </c>
      <c r="B245" s="556"/>
      <c r="C245" s="132">
        <f>SUM(C242:C244)</f>
        <v>20000</v>
      </c>
      <c r="D245" s="136"/>
      <c r="E245" s="136">
        <f>SUM(E242:E244)</f>
        <v>0</v>
      </c>
      <c r="F245" s="132">
        <f>+C245-D245</f>
        <v>20000</v>
      </c>
      <c r="G245" s="133"/>
      <c r="H245" s="133"/>
      <c r="I245" s="133"/>
      <c r="J245" s="133"/>
      <c r="K245" s="133"/>
      <c r="L245" s="133"/>
      <c r="M245" s="133"/>
      <c r="N245" s="133"/>
      <c r="O245" s="133"/>
      <c r="P245" s="133"/>
      <c r="Q245" s="133"/>
      <c r="R245" s="133"/>
    </row>
    <row r="246" spans="1:26" ht="24" thickTop="1">
      <c r="A246" s="96" t="s">
        <v>65</v>
      </c>
      <c r="B246" s="100"/>
      <c r="C246" s="90"/>
      <c r="D246" s="53"/>
      <c r="E246" s="53"/>
      <c r="F246" s="53"/>
    </row>
    <row r="247" spans="1:26">
      <c r="A247" s="98" t="s">
        <v>20</v>
      </c>
      <c r="B247" s="68" t="s">
        <v>90</v>
      </c>
      <c r="C247" s="85">
        <v>2000</v>
      </c>
      <c r="D247" s="61">
        <v>0</v>
      </c>
      <c r="E247" s="61">
        <v>0</v>
      </c>
      <c r="F247" s="61">
        <f>+C247-D247</f>
        <v>2000</v>
      </c>
    </row>
    <row r="248" spans="1:26" s="134" customFormat="1" ht="24" thickBot="1">
      <c r="A248" s="566" t="s">
        <v>4</v>
      </c>
      <c r="B248" s="566"/>
      <c r="C248" s="135">
        <f>SUM(C247)</f>
        <v>2000</v>
      </c>
      <c r="D248" s="132">
        <v>0</v>
      </c>
      <c r="E248" s="132">
        <v>0</v>
      </c>
      <c r="F248" s="132">
        <f>SUM(F247)</f>
        <v>2000</v>
      </c>
      <c r="G248" s="133"/>
      <c r="H248" s="133"/>
      <c r="I248" s="133"/>
      <c r="J248" s="133"/>
      <c r="K248" s="133"/>
      <c r="L248" s="133"/>
      <c r="M248" s="133"/>
      <c r="N248" s="133"/>
      <c r="O248" s="133"/>
      <c r="P248" s="133"/>
      <c r="Q248" s="133"/>
      <c r="R248" s="133"/>
    </row>
    <row r="249" spans="1:26" s="51" customFormat="1" ht="24" thickTop="1">
      <c r="A249" s="122"/>
      <c r="B249" s="122"/>
      <c r="C249" s="120"/>
      <c r="D249" s="119"/>
      <c r="E249" s="118"/>
      <c r="F249" s="119"/>
      <c r="S249" s="52"/>
      <c r="T249" s="52"/>
      <c r="U249" s="52"/>
      <c r="V249" s="52"/>
      <c r="W249" s="52"/>
      <c r="X249" s="52"/>
      <c r="Y249" s="52"/>
      <c r="Z249" s="52"/>
    </row>
    <row r="250" spans="1:26" s="133" customFormat="1">
      <c r="A250" s="563" t="s">
        <v>199</v>
      </c>
      <c r="B250" s="564"/>
      <c r="C250" s="110" t="s">
        <v>194</v>
      </c>
      <c r="D250" s="144" t="s">
        <v>195</v>
      </c>
      <c r="E250" s="145" t="s">
        <v>195</v>
      </c>
      <c r="F250" s="139" t="s">
        <v>194</v>
      </c>
      <c r="S250" s="134"/>
      <c r="T250" s="134"/>
      <c r="U250" s="134"/>
      <c r="V250" s="134"/>
      <c r="W250" s="134"/>
      <c r="X250" s="134"/>
      <c r="Y250" s="134"/>
      <c r="Z250" s="134"/>
    </row>
    <row r="251" spans="1:26" s="133" customFormat="1">
      <c r="A251" s="561"/>
      <c r="B251" s="562"/>
      <c r="C251" s="125" t="s">
        <v>3</v>
      </c>
      <c r="D251" s="146" t="s">
        <v>196</v>
      </c>
      <c r="E251" s="147" t="s">
        <v>201</v>
      </c>
      <c r="F251" s="140" t="s">
        <v>11</v>
      </c>
      <c r="S251" s="134"/>
      <c r="T251" s="134"/>
      <c r="U251" s="134"/>
      <c r="V251" s="134"/>
      <c r="W251" s="134"/>
      <c r="X251" s="134"/>
      <c r="Y251" s="134"/>
      <c r="Z251" s="134"/>
    </row>
    <row r="252" spans="1:26">
      <c r="A252" s="99" t="s">
        <v>75</v>
      </c>
      <c r="B252" s="100"/>
      <c r="C252" s="53"/>
      <c r="D252" s="53"/>
      <c r="E252" s="53"/>
      <c r="F252" s="53"/>
    </row>
    <row r="253" spans="1:26">
      <c r="A253" s="73"/>
      <c r="B253" s="55" t="s">
        <v>193</v>
      </c>
      <c r="C253" s="56">
        <v>84400</v>
      </c>
      <c r="D253" s="90">
        <v>0</v>
      </c>
      <c r="E253" s="90">
        <v>0</v>
      </c>
      <c r="F253" s="56">
        <f>+C253-D253</f>
        <v>84400</v>
      </c>
    </row>
    <row r="254" spans="1:26">
      <c r="A254" s="73"/>
      <c r="B254" s="55" t="s">
        <v>176</v>
      </c>
      <c r="C254" s="56">
        <v>206000</v>
      </c>
      <c r="D254" s="90">
        <v>0</v>
      </c>
      <c r="E254" s="90">
        <v>0</v>
      </c>
      <c r="F254" s="56">
        <f>+C254-D254</f>
        <v>206000</v>
      </c>
    </row>
    <row r="255" spans="1:26">
      <c r="A255" s="73"/>
      <c r="B255" s="55" t="s">
        <v>177</v>
      </c>
      <c r="C255" s="56"/>
      <c r="D255" s="57"/>
      <c r="E255" s="57"/>
      <c r="F255" s="57"/>
    </row>
    <row r="256" spans="1:26">
      <c r="A256" s="73"/>
      <c r="B256" s="55" t="s">
        <v>178</v>
      </c>
      <c r="C256" s="56">
        <v>92000</v>
      </c>
      <c r="D256" s="90">
        <v>0</v>
      </c>
      <c r="E256" s="90">
        <v>0</v>
      </c>
      <c r="F256" s="56">
        <f>+C256-D256</f>
        <v>92000</v>
      </c>
    </row>
    <row r="257" spans="1:18">
      <c r="A257" s="73"/>
      <c r="B257" s="55" t="s">
        <v>179</v>
      </c>
      <c r="C257" s="56"/>
      <c r="D257" s="57"/>
      <c r="E257" s="57"/>
      <c r="F257" s="57"/>
    </row>
    <row r="258" spans="1:18">
      <c r="A258" s="73"/>
      <c r="B258" s="55" t="s">
        <v>180</v>
      </c>
      <c r="C258" s="56">
        <v>450000</v>
      </c>
      <c r="D258" s="90">
        <v>0</v>
      </c>
      <c r="E258" s="90">
        <v>0</v>
      </c>
      <c r="F258" s="56">
        <f>+C258-D258</f>
        <v>450000</v>
      </c>
    </row>
    <row r="259" spans="1:18" ht="19.5" customHeight="1">
      <c r="A259" s="73"/>
      <c r="B259" s="55" t="s">
        <v>181</v>
      </c>
      <c r="C259" s="56">
        <v>633000</v>
      </c>
      <c r="D259" s="90">
        <v>0</v>
      </c>
      <c r="E259" s="90">
        <v>0</v>
      </c>
      <c r="F259" s="56">
        <f>+C259-D259</f>
        <v>633000</v>
      </c>
    </row>
    <row r="260" spans="1:18">
      <c r="A260" s="73"/>
      <c r="B260" s="55" t="s">
        <v>182</v>
      </c>
      <c r="C260" s="56"/>
      <c r="D260" s="57"/>
      <c r="E260" s="57"/>
      <c r="F260" s="57"/>
    </row>
    <row r="261" spans="1:18" ht="18.75" customHeight="1">
      <c r="A261" s="73"/>
      <c r="B261" s="55" t="s">
        <v>191</v>
      </c>
      <c r="C261" s="56">
        <v>131000</v>
      </c>
      <c r="D261" s="90">
        <v>0</v>
      </c>
      <c r="E261" s="90">
        <v>0</v>
      </c>
      <c r="F261" s="56">
        <f>+C261-D261</f>
        <v>131000</v>
      </c>
    </row>
    <row r="262" spans="1:18">
      <c r="A262" s="73"/>
      <c r="B262" s="55" t="s">
        <v>183</v>
      </c>
      <c r="C262" s="56">
        <v>359000</v>
      </c>
      <c r="D262" s="90">
        <v>0</v>
      </c>
      <c r="E262" s="90">
        <v>0</v>
      </c>
      <c r="F262" s="56">
        <f>+C262-D262</f>
        <v>359000</v>
      </c>
    </row>
    <row r="263" spans="1:18">
      <c r="A263" s="73"/>
      <c r="B263" s="55" t="s">
        <v>184</v>
      </c>
      <c r="C263" s="56" t="s">
        <v>192</v>
      </c>
      <c r="D263" s="57"/>
      <c r="E263" s="57"/>
      <c r="F263" s="57"/>
    </row>
    <row r="264" spans="1:18">
      <c r="A264" s="73"/>
      <c r="B264" s="55" t="s">
        <v>185</v>
      </c>
      <c r="C264" s="56">
        <v>937000</v>
      </c>
      <c r="D264" s="90">
        <v>0</v>
      </c>
      <c r="E264" s="90">
        <v>0</v>
      </c>
      <c r="F264" s="56">
        <f>+C264-D264</f>
        <v>937000</v>
      </c>
    </row>
    <row r="265" spans="1:18">
      <c r="A265" s="73"/>
      <c r="B265" s="55" t="s">
        <v>186</v>
      </c>
      <c r="C265" s="56"/>
      <c r="D265" s="57"/>
      <c r="E265" s="57"/>
      <c r="F265" s="57"/>
    </row>
    <row r="266" spans="1:18">
      <c r="A266" s="73"/>
      <c r="B266" s="55" t="s">
        <v>187</v>
      </c>
      <c r="C266" s="56">
        <v>287000</v>
      </c>
      <c r="D266" s="90">
        <v>0</v>
      </c>
      <c r="E266" s="90">
        <v>0</v>
      </c>
      <c r="F266" s="56">
        <f>+C266-D266</f>
        <v>287000</v>
      </c>
    </row>
    <row r="267" spans="1:18" ht="18" customHeight="1">
      <c r="A267" s="73"/>
      <c r="B267" s="55" t="s">
        <v>188</v>
      </c>
      <c r="C267" s="56"/>
      <c r="D267" s="62"/>
      <c r="E267" s="62"/>
      <c r="F267" s="57"/>
    </row>
    <row r="268" spans="1:18" s="134" customFormat="1" ht="24" thickBot="1">
      <c r="A268" s="555" t="s">
        <v>4</v>
      </c>
      <c r="B268" s="558"/>
      <c r="C268" s="132">
        <f>SUM(C253:C267)</f>
        <v>3179400</v>
      </c>
      <c r="D268" s="132">
        <v>0</v>
      </c>
      <c r="E268" s="132">
        <v>0</v>
      </c>
      <c r="F268" s="135">
        <f>SUM(F253:F267)</f>
        <v>3179400</v>
      </c>
      <c r="G268" s="133"/>
      <c r="H268" s="133"/>
      <c r="I268" s="133"/>
      <c r="J268" s="133"/>
      <c r="K268" s="133"/>
      <c r="L268" s="133"/>
      <c r="M268" s="133"/>
      <c r="N268" s="133"/>
      <c r="O268" s="133"/>
      <c r="P268" s="133"/>
      <c r="Q268" s="133"/>
      <c r="R268" s="133"/>
    </row>
    <row r="269" spans="1:18" ht="24" thickTop="1">
      <c r="A269" s="70"/>
      <c r="B269" s="70"/>
      <c r="C269" s="51"/>
      <c r="D269" s="51"/>
      <c r="E269" s="51"/>
      <c r="F269" s="51"/>
    </row>
    <row r="270" spans="1:18">
      <c r="A270" s="70"/>
      <c r="B270" s="70"/>
      <c r="C270" s="51"/>
      <c r="D270" s="51"/>
      <c r="E270" s="51"/>
      <c r="F270" s="51"/>
    </row>
    <row r="271" spans="1:18">
      <c r="A271" s="70"/>
      <c r="B271" s="70"/>
      <c r="C271" s="51"/>
      <c r="D271" s="51"/>
      <c r="E271" s="51"/>
      <c r="F271" s="51"/>
    </row>
    <row r="272" spans="1:18">
      <c r="A272" s="70"/>
      <c r="B272" s="70"/>
      <c r="C272" s="51"/>
      <c r="D272" s="51"/>
      <c r="E272" s="51"/>
      <c r="F272" s="51"/>
    </row>
    <row r="273" spans="1:6">
      <c r="A273" s="70"/>
      <c r="B273" s="70"/>
      <c r="C273" s="51"/>
      <c r="D273" s="51"/>
      <c r="E273" s="51"/>
      <c r="F273" s="51"/>
    </row>
    <row r="274" spans="1:6">
      <c r="A274" s="70"/>
      <c r="B274" s="70"/>
      <c r="C274" s="51"/>
      <c r="D274" s="51"/>
      <c r="E274" s="51"/>
      <c r="F274" s="51"/>
    </row>
    <row r="275" spans="1:6">
      <c r="A275" s="70"/>
      <c r="B275" s="70"/>
      <c r="C275" s="51"/>
      <c r="D275" s="51"/>
      <c r="E275" s="51"/>
      <c r="F275" s="51"/>
    </row>
    <row r="276" spans="1:6">
      <c r="A276" s="70"/>
      <c r="B276" s="70"/>
      <c r="C276" s="51"/>
      <c r="D276" s="51"/>
      <c r="E276" s="51"/>
      <c r="F276" s="51"/>
    </row>
    <row r="277" spans="1:6">
      <c r="A277" s="70"/>
      <c r="B277" s="70"/>
      <c r="C277" s="51"/>
      <c r="D277" s="51"/>
      <c r="E277" s="51"/>
      <c r="F277" s="51"/>
    </row>
    <row r="278" spans="1:6">
      <c r="A278" s="70"/>
      <c r="B278" s="70"/>
      <c r="C278" s="51"/>
      <c r="D278" s="51"/>
      <c r="E278" s="51"/>
      <c r="F278" s="51"/>
    </row>
    <row r="279" spans="1:6">
      <c r="A279" s="70"/>
      <c r="B279" s="70"/>
      <c r="C279" s="51"/>
      <c r="D279" s="51"/>
      <c r="E279" s="51"/>
      <c r="F279" s="51"/>
    </row>
    <row r="280" spans="1:6">
      <c r="A280" s="70"/>
      <c r="B280" s="70"/>
      <c r="C280" s="51"/>
      <c r="D280" s="51"/>
      <c r="E280" s="51"/>
      <c r="F280" s="51"/>
    </row>
    <row r="281" spans="1:6">
      <c r="A281" s="70"/>
      <c r="B281" s="70"/>
      <c r="C281" s="51"/>
      <c r="D281" s="51"/>
      <c r="E281" s="51"/>
      <c r="F281" s="51"/>
    </row>
    <row r="282" spans="1:6">
      <c r="A282" s="70"/>
      <c r="B282" s="70"/>
      <c r="C282" s="51"/>
      <c r="D282" s="51"/>
      <c r="E282" s="51"/>
      <c r="F282" s="51"/>
    </row>
    <row r="283" spans="1:6">
      <c r="A283" s="70"/>
      <c r="B283" s="70"/>
      <c r="C283" s="51"/>
      <c r="D283" s="51"/>
      <c r="E283" s="51"/>
      <c r="F283" s="51"/>
    </row>
    <row r="284" spans="1:6">
      <c r="A284" s="70"/>
      <c r="B284" s="70"/>
      <c r="C284" s="51"/>
      <c r="D284" s="51"/>
      <c r="E284" s="51"/>
      <c r="F284" s="51"/>
    </row>
    <row r="285" spans="1:6">
      <c r="A285" s="70"/>
      <c r="B285" s="70"/>
      <c r="C285" s="51"/>
      <c r="D285" s="51"/>
      <c r="E285" s="51"/>
      <c r="F285" s="51"/>
    </row>
    <row r="286" spans="1:6">
      <c r="A286" s="557" t="s">
        <v>198</v>
      </c>
      <c r="B286" s="557"/>
      <c r="C286" s="557"/>
      <c r="D286" s="557"/>
      <c r="E286" s="557"/>
      <c r="F286" s="557"/>
    </row>
    <row r="287" spans="1:6">
      <c r="A287" s="557" t="s">
        <v>91</v>
      </c>
      <c r="B287" s="557"/>
      <c r="C287" s="557"/>
      <c r="D287" s="557"/>
      <c r="E287" s="557"/>
      <c r="F287" s="557"/>
    </row>
    <row r="288" spans="1:6" ht="8.25" customHeight="1">
      <c r="A288" s="125"/>
      <c r="B288" s="125"/>
      <c r="C288" s="125"/>
      <c r="D288" s="125"/>
      <c r="E288" s="125"/>
      <c r="F288" s="125"/>
    </row>
    <row r="289" spans="1:18" s="134" customFormat="1">
      <c r="A289" s="563" t="s">
        <v>199</v>
      </c>
      <c r="B289" s="564"/>
      <c r="C289" s="110" t="s">
        <v>194</v>
      </c>
      <c r="D289" s="144" t="s">
        <v>195</v>
      </c>
      <c r="E289" s="145" t="s">
        <v>195</v>
      </c>
      <c r="F289" s="139" t="s">
        <v>194</v>
      </c>
      <c r="G289" s="133"/>
      <c r="H289" s="133"/>
      <c r="I289" s="133"/>
      <c r="J289" s="133"/>
      <c r="K289" s="133"/>
      <c r="L289" s="133"/>
      <c r="M289" s="133"/>
      <c r="N289" s="133"/>
      <c r="O289" s="133"/>
      <c r="P289" s="133"/>
      <c r="Q289" s="133"/>
      <c r="R289" s="133"/>
    </row>
    <row r="290" spans="1:18" s="134" customFormat="1">
      <c r="A290" s="561"/>
      <c r="B290" s="562"/>
      <c r="C290" s="125" t="s">
        <v>3</v>
      </c>
      <c r="D290" s="146" t="s">
        <v>196</v>
      </c>
      <c r="E290" s="147" t="s">
        <v>201</v>
      </c>
      <c r="F290" s="140" t="s">
        <v>11</v>
      </c>
      <c r="G290" s="133"/>
      <c r="H290" s="133"/>
      <c r="I290" s="133"/>
      <c r="J290" s="133"/>
      <c r="K290" s="133"/>
      <c r="L290" s="133"/>
      <c r="M290" s="133"/>
      <c r="N290" s="133"/>
      <c r="O290" s="133"/>
      <c r="P290" s="133"/>
      <c r="Q290" s="133"/>
      <c r="R290" s="133"/>
    </row>
    <row r="291" spans="1:18">
      <c r="A291" s="67" t="s">
        <v>91</v>
      </c>
      <c r="B291" s="68"/>
      <c r="C291" s="53"/>
      <c r="D291" s="53"/>
      <c r="E291" s="53"/>
      <c r="F291" s="53"/>
    </row>
    <row r="292" spans="1:18">
      <c r="A292" s="104" t="s">
        <v>97</v>
      </c>
      <c r="B292" s="105" t="s">
        <v>100</v>
      </c>
      <c r="C292" s="57"/>
      <c r="D292" s="57"/>
      <c r="E292" s="57"/>
      <c r="F292" s="57"/>
    </row>
    <row r="293" spans="1:18">
      <c r="A293" s="106"/>
      <c r="B293" s="55" t="s">
        <v>92</v>
      </c>
      <c r="C293" s="56">
        <v>75670</v>
      </c>
      <c r="D293" s="90"/>
      <c r="E293" s="90">
        <v>75670</v>
      </c>
      <c r="F293" s="56">
        <f>+C293-D293</f>
        <v>75670</v>
      </c>
    </row>
    <row r="294" spans="1:18">
      <c r="A294" s="73"/>
      <c r="B294" s="55" t="s">
        <v>93</v>
      </c>
      <c r="C294" s="56"/>
      <c r="D294" s="57"/>
      <c r="E294" s="57"/>
      <c r="F294" s="57"/>
    </row>
    <row r="295" spans="1:18">
      <c r="A295" s="73"/>
      <c r="B295" s="55" t="s">
        <v>94</v>
      </c>
      <c r="C295" s="56">
        <v>10400</v>
      </c>
      <c r="D295" s="90"/>
      <c r="E295" s="90">
        <v>2964</v>
      </c>
      <c r="F295" s="56">
        <f>+C295-D295</f>
        <v>10400</v>
      </c>
    </row>
    <row r="296" spans="1:18">
      <c r="A296" s="73"/>
      <c r="B296" s="55" t="s">
        <v>95</v>
      </c>
      <c r="C296" s="56">
        <v>9600</v>
      </c>
      <c r="D296" s="90"/>
      <c r="E296" s="90">
        <v>0</v>
      </c>
      <c r="F296" s="56">
        <f>+C296-D296</f>
        <v>9600</v>
      </c>
    </row>
    <row r="297" spans="1:18">
      <c r="A297" s="103"/>
      <c r="B297" s="68" t="s">
        <v>96</v>
      </c>
      <c r="C297" s="85">
        <v>40000</v>
      </c>
      <c r="D297" s="85"/>
      <c r="E297" s="85">
        <v>0</v>
      </c>
      <c r="F297" s="61">
        <f>+C297-D297</f>
        <v>40000</v>
      </c>
    </row>
    <row r="298" spans="1:18" s="134" customFormat="1" ht="24" thickBot="1">
      <c r="A298" s="555" t="s">
        <v>4</v>
      </c>
      <c r="B298" s="556"/>
      <c r="C298" s="132">
        <f>SUM(C293:C297)</f>
        <v>135670</v>
      </c>
      <c r="D298" s="132"/>
      <c r="E298" s="132">
        <f>SUM(E293:E297)</f>
        <v>78634</v>
      </c>
      <c r="F298" s="132">
        <f>+C298-D298</f>
        <v>135670</v>
      </c>
      <c r="G298" s="133"/>
      <c r="H298" s="133"/>
      <c r="I298" s="133"/>
      <c r="J298" s="133"/>
      <c r="K298" s="133"/>
      <c r="L298" s="133"/>
      <c r="M298" s="133"/>
      <c r="N298" s="133"/>
      <c r="O298" s="133"/>
      <c r="P298" s="133"/>
      <c r="Q298" s="133"/>
      <c r="R298" s="133"/>
    </row>
    <row r="299" spans="1:18" ht="24" thickTop="1">
      <c r="A299" s="107" t="s">
        <v>98</v>
      </c>
      <c r="B299" s="97" t="s">
        <v>99</v>
      </c>
      <c r="C299" s="90"/>
      <c r="D299" s="53"/>
      <c r="E299" s="53"/>
      <c r="F299" s="53"/>
    </row>
    <row r="300" spans="1:18">
      <c r="A300" s="94" t="s">
        <v>13</v>
      </c>
      <c r="B300" s="55" t="s">
        <v>99</v>
      </c>
      <c r="C300" s="56">
        <v>420000</v>
      </c>
      <c r="D300" s="85">
        <v>0</v>
      </c>
      <c r="E300" s="85">
        <v>0</v>
      </c>
      <c r="F300" s="61">
        <f>+C300-D300</f>
        <v>420000</v>
      </c>
    </row>
    <row r="301" spans="1:18" ht="24" thickBot="1">
      <c r="A301" s="555" t="s">
        <v>4</v>
      </c>
      <c r="B301" s="556"/>
      <c r="C301" s="132">
        <f>SUM(C300)</f>
        <v>420000</v>
      </c>
      <c r="D301" s="132">
        <v>0</v>
      </c>
      <c r="E301" s="132">
        <v>0</v>
      </c>
      <c r="F301" s="132">
        <f>+C301-D301</f>
        <v>420000</v>
      </c>
    </row>
    <row r="302" spans="1:18" ht="24" thickTop="1">
      <c r="A302" s="77"/>
      <c r="B302" s="51"/>
      <c r="C302" s="51"/>
      <c r="D302" s="51"/>
      <c r="E302" s="51"/>
      <c r="F302" s="51"/>
    </row>
    <row r="303" spans="1:18">
      <c r="A303" s="77"/>
      <c r="B303" s="51"/>
      <c r="C303" s="51"/>
      <c r="D303" s="51"/>
      <c r="E303" s="51"/>
      <c r="F303" s="51"/>
    </row>
    <row r="304" spans="1:18">
      <c r="A304" s="77"/>
      <c r="B304" s="51"/>
      <c r="C304" s="51"/>
      <c r="D304" s="51"/>
      <c r="E304" s="51"/>
      <c r="F304" s="51"/>
    </row>
    <row r="305" spans="1:6">
      <c r="A305" s="77"/>
      <c r="B305" s="51"/>
      <c r="C305" s="51"/>
      <c r="D305" s="51"/>
      <c r="E305" s="51"/>
      <c r="F305" s="51"/>
    </row>
    <row r="306" spans="1:6">
      <c r="A306" s="77"/>
      <c r="B306" s="51"/>
      <c r="C306" s="51"/>
      <c r="D306" s="51"/>
      <c r="E306" s="51"/>
      <c r="F306" s="51"/>
    </row>
    <row r="307" spans="1:6">
      <c r="A307" s="77"/>
      <c r="B307" s="51"/>
      <c r="C307" s="51"/>
      <c r="D307" s="51"/>
      <c r="E307" s="51"/>
      <c r="F307" s="51"/>
    </row>
    <row r="308" spans="1:6">
      <c r="A308" s="77"/>
      <c r="B308" s="51"/>
      <c r="C308" s="51"/>
      <c r="D308" s="51"/>
      <c r="E308" s="51"/>
      <c r="F308" s="51"/>
    </row>
    <row r="309" spans="1:6">
      <c r="A309" s="77"/>
      <c r="B309" s="51"/>
      <c r="C309" s="51"/>
      <c r="D309" s="51"/>
      <c r="E309" s="51"/>
      <c r="F309" s="51"/>
    </row>
    <row r="310" spans="1:6">
      <c r="A310" s="77"/>
      <c r="B310" s="51"/>
      <c r="C310" s="51"/>
      <c r="D310" s="51"/>
      <c r="E310" s="51"/>
      <c r="F310" s="51"/>
    </row>
    <row r="311" spans="1:6">
      <c r="A311" s="77"/>
      <c r="B311" s="51"/>
      <c r="C311" s="51"/>
      <c r="D311" s="51"/>
      <c r="E311" s="51"/>
      <c r="F311" s="51"/>
    </row>
    <row r="312" spans="1:6">
      <c r="A312" s="77"/>
      <c r="B312" s="51"/>
      <c r="C312" s="51"/>
      <c r="D312" s="51"/>
      <c r="E312" s="51"/>
      <c r="F312" s="51"/>
    </row>
    <row r="313" spans="1:6">
      <c r="A313" s="565"/>
      <c r="B313" s="565"/>
      <c r="C313" s="51"/>
      <c r="D313" s="51"/>
      <c r="E313" s="51"/>
      <c r="F313" s="51"/>
    </row>
    <row r="314" spans="1:6">
      <c r="A314" s="567"/>
      <c r="B314" s="567"/>
      <c r="C314" s="51"/>
      <c r="D314" s="51"/>
      <c r="E314" s="51"/>
      <c r="F314" s="51"/>
    </row>
  </sheetData>
  <mergeCells count="47">
    <mergeCell ref="A150:B150"/>
    <mergeCell ref="A153:B153"/>
    <mergeCell ref="A216:F216"/>
    <mergeCell ref="A120:B120"/>
    <mergeCell ref="A289:B290"/>
    <mergeCell ref="A146:B147"/>
    <mergeCell ref="A218:B219"/>
    <mergeCell ref="A250:B251"/>
    <mergeCell ref="A240:B240"/>
    <mergeCell ref="A222:B222"/>
    <mergeCell ref="A215:F215"/>
    <mergeCell ref="A314:B314"/>
    <mergeCell ref="A14:B14"/>
    <mergeCell ref="A22:B22"/>
    <mergeCell ref="A29:B29"/>
    <mergeCell ref="A56:B56"/>
    <mergeCell ref="A187:B187"/>
    <mergeCell ref="A156:B156"/>
    <mergeCell ref="A173:B173"/>
    <mergeCell ref="A143:F143"/>
    <mergeCell ref="A125:B125"/>
    <mergeCell ref="A180:B181"/>
    <mergeCell ref="A177:B177"/>
    <mergeCell ref="A184:B184"/>
    <mergeCell ref="A138:B138"/>
    <mergeCell ref="A163:B163"/>
    <mergeCell ref="A144:F144"/>
    <mergeCell ref="A313:B313"/>
    <mergeCell ref="A245:B245"/>
    <mergeCell ref="A248:B248"/>
    <mergeCell ref="A268:B268"/>
    <mergeCell ref="A225:B225"/>
    <mergeCell ref="A228:B228"/>
    <mergeCell ref="A286:F286"/>
    <mergeCell ref="A287:F287"/>
    <mergeCell ref="A233:B233"/>
    <mergeCell ref="A298:B298"/>
    <mergeCell ref="A301:B301"/>
    <mergeCell ref="A114:B114"/>
    <mergeCell ref="A2:F2"/>
    <mergeCell ref="A3:F3"/>
    <mergeCell ref="A83:B83"/>
    <mergeCell ref="A89:B89"/>
    <mergeCell ref="A5:B6"/>
    <mergeCell ref="A38:B39"/>
    <mergeCell ref="A73:B74"/>
    <mergeCell ref="A108:B109"/>
  </mergeCells>
  <phoneticPr fontId="4" type="noConversion"/>
  <pageMargins left="0.55118110236220474" right="7.874015748031496E-2" top="0.39370078740157483" bottom="0.19685039370078741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4</vt:i4>
      </vt:variant>
    </vt:vector>
  </HeadingPairs>
  <TitlesOfParts>
    <vt:vector size="4" baseType="lpstr">
      <vt:lpstr>รายรับ</vt:lpstr>
      <vt:lpstr>รายจ่าย</vt:lpstr>
      <vt:lpstr>Sheet3</vt:lpstr>
      <vt:lpstr>Sheet1 (3)</vt:lpstr>
    </vt:vector>
  </TitlesOfParts>
  <Company>The Next Generation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Evolution</dc:creator>
  <cp:lastModifiedBy>NEXT Speed</cp:lastModifiedBy>
  <cp:lastPrinted>2016-12-14T07:12:01Z</cp:lastPrinted>
  <dcterms:created xsi:type="dcterms:W3CDTF">2008-06-16T03:51:59Z</dcterms:created>
  <dcterms:modified xsi:type="dcterms:W3CDTF">2016-12-14T07:37:43Z</dcterms:modified>
</cp:coreProperties>
</file>